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https://d.docs.live.net/6029b3ad3787e03b/Plocha/"/>
    </mc:Choice>
  </mc:AlternateContent>
  <xr:revisionPtr revIDLastSave="0" documentId="8_{3D109B7B-8AD3-493A-AC50-AAE0D09501F1}" xr6:coauthVersionLast="47" xr6:coauthVersionMax="47" xr10:uidLastSave="{00000000-0000-0000-0000-000000000000}"/>
  <bookViews>
    <workbookView xWindow="-120" yWindow="-120" windowWidth="29040" windowHeight="17520" tabRatio="500" xr2:uid="{00000000-000D-0000-FFFF-FFFF00000000}"/>
  </bookViews>
  <sheets>
    <sheet name="Přihláška" sheetId="2" r:id="rId1"/>
    <sheet name="Ubytování" sheetId="5" r:id="rId2"/>
    <sheet name="Návod k vyplnění přihlášky !!!" sheetId="1" r:id="rId3"/>
  </sheets>
  <definedNames>
    <definedName name="Na_vršku">Přihláška!#REF!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I3" i="2" l="1" a="1"/>
  <c r="I3" i="2" s="1"/>
  <c r="I4" i="2" a="1"/>
  <c r="I4" i="2" s="1"/>
  <c r="I5" i="2" a="1"/>
  <c r="I5" i="2" s="1"/>
  <c r="I6" i="2" a="1"/>
  <c r="I6" i="2" s="1"/>
  <c r="I7" i="2" a="1"/>
  <c r="I7" i="2" s="1"/>
  <c r="I8" i="2" a="1"/>
  <c r="I8" i="2" s="1"/>
  <c r="I9" i="2" a="1"/>
  <c r="I9" i="2" s="1"/>
  <c r="I10" i="2" a="1"/>
  <c r="I10" i="2" s="1"/>
  <c r="I11" i="2" a="1"/>
  <c r="I11" i="2" s="1"/>
  <c r="I12" i="2" a="1"/>
  <c r="I12" i="2"/>
  <c r="I13" i="2" a="1"/>
  <c r="I13" i="2" s="1"/>
  <c r="I14" i="2" a="1"/>
  <c r="I14" i="2" s="1"/>
  <c r="I15" i="2" a="1"/>
  <c r="I15" i="2" s="1"/>
  <c r="I16" i="2" a="1"/>
  <c r="I16" i="2" s="1"/>
  <c r="L4" i="2" l="1"/>
  <c r="L5" i="2"/>
  <c r="L6" i="2"/>
  <c r="L7" i="2"/>
  <c r="L8" i="2"/>
  <c r="L9" i="2"/>
  <c r="L10" i="2"/>
  <c r="L11" i="2"/>
  <c r="L12" i="2"/>
  <c r="L13" i="2"/>
  <c r="L14" i="2"/>
  <c r="L15" i="2"/>
  <c r="L16" i="2"/>
  <c r="I17" i="2" a="1"/>
  <c r="I17" i="2" s="1"/>
  <c r="L17" i="2" s="1"/>
  <c r="I18" i="2" a="1"/>
  <c r="I18" i="2" s="1"/>
  <c r="L18" i="2" s="1"/>
  <c r="I19" i="2" a="1"/>
  <c r="I19" i="2" s="1"/>
  <c r="L19" i="2" s="1"/>
  <c r="I20" i="2" a="1"/>
  <c r="I20" i="2" s="1"/>
  <c r="L20" i="2" s="1"/>
  <c r="I21" i="2" a="1"/>
  <c r="I21" i="2" s="1"/>
  <c r="L21" i="2" s="1"/>
  <c r="I22" i="2" a="1"/>
  <c r="I22" i="2" s="1"/>
  <c r="L22" i="2" s="1"/>
  <c r="L3" i="2"/>
  <c r="I2" i="2" a="1"/>
  <c r="I2" i="2" s="1"/>
  <c r="L2" i="2" s="1"/>
  <c r="P2" i="2"/>
  <c r="P4" i="2"/>
  <c r="P5" i="2"/>
  <c r="P6" i="2"/>
  <c r="P7" i="2"/>
  <c r="P8" i="2"/>
  <c r="P9" i="2"/>
  <c r="P10" i="2"/>
  <c r="P11" i="2"/>
  <c r="P3" i="2"/>
  <c r="T22" i="2"/>
  <c r="T21" i="2"/>
  <c r="T20" i="2"/>
  <c r="V20" i="2" s="1"/>
  <c r="T19" i="2"/>
  <c r="T18" i="2"/>
  <c r="T17" i="2"/>
  <c r="T16" i="2"/>
  <c r="T15" i="2"/>
  <c r="T14" i="2"/>
  <c r="T13" i="2"/>
  <c r="T12" i="2"/>
  <c r="V12" i="2" s="1"/>
  <c r="T11" i="2"/>
  <c r="T10" i="2"/>
  <c r="T9" i="2"/>
  <c r="T8" i="2"/>
  <c r="T7" i="2"/>
  <c r="T6" i="2"/>
  <c r="T5" i="2"/>
  <c r="T4" i="2"/>
  <c r="T3" i="2"/>
  <c r="T2" i="2"/>
  <c r="V2" i="2" s="1"/>
  <c r="V17" i="2" l="1"/>
  <c r="V16" i="2"/>
  <c r="W20" i="2"/>
  <c r="V13" i="2"/>
  <c r="V21" i="2"/>
  <c r="W21" i="2" s="1"/>
  <c r="V15" i="2"/>
  <c r="V8" i="2"/>
  <c r="W8" i="2" s="1"/>
  <c r="V7" i="2"/>
  <c r="V5" i="2"/>
  <c r="V4" i="2"/>
  <c r="W12" i="2"/>
  <c r="W15" i="2"/>
  <c r="W7" i="2"/>
  <c r="W13" i="2"/>
  <c r="W4" i="2"/>
  <c r="W5" i="2"/>
  <c r="V22" i="2"/>
  <c r="W22" i="2" s="1"/>
  <c r="V9" i="2"/>
  <c r="W9" i="2" s="1"/>
  <c r="V10" i="2"/>
  <c r="W10" i="2" s="1"/>
  <c r="W17" i="2"/>
  <c r="V11" i="2"/>
  <c r="W11" i="2" s="1"/>
  <c r="V19" i="2"/>
  <c r="W16" i="2"/>
  <c r="V6" i="2"/>
  <c r="W6" i="2" s="1"/>
  <c r="V3" i="2"/>
  <c r="W3" i="2" s="1"/>
  <c r="V14" i="2"/>
  <c r="W14" i="2" s="1"/>
  <c r="V18" i="2"/>
  <c r="W18" i="2" s="1"/>
  <c r="W19" i="2"/>
  <c r="W2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Neznámý autor</author>
  </authors>
  <commentList>
    <comment ref="O1" authorId="0" shapeId="0" xr:uid="{00000000-0006-0000-0100-000001000000}">
      <text>
        <r>
          <rPr>
            <sz val="10"/>
            <rFont val="Arial"/>
            <family val="2"/>
            <charset val="238"/>
          </rPr>
          <t xml:space="preserve">Pomocí rozbalovací šipky vyberte příslušné ubytovací zařízení. . (Pro zobrazní kompletní nabídky je nutné posunout pravou lištu směrem dolů)
</t>
        </r>
        <r>
          <rPr>
            <sz val="9"/>
            <color rgb="FF000000"/>
            <rFont val="Tahoma"/>
            <family val="2"/>
            <charset val="238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<sst xmlns="http://schemas.openxmlformats.org/spreadsheetml/2006/main" count="161" uniqueCount="122">
  <si>
    <t>Návod k vyplnění přihlášky</t>
  </si>
  <si>
    <t>Příjmení a jméno</t>
  </si>
  <si>
    <t>Vyplňte příjmení a jméno hráče nebo doprovodu</t>
  </si>
  <si>
    <t>Datum narození (dd.mm.rrrr)</t>
  </si>
  <si>
    <t>U hráčů vyplňte den, měsíc a rok narození (není nutné pro doprovod bez ubytování)</t>
  </si>
  <si>
    <t>Oddíl</t>
  </si>
  <si>
    <t>U hráčů v kategoriích doplňte název oddílu</t>
  </si>
  <si>
    <t>ELO ČR</t>
  </si>
  <si>
    <t>Uveďte ELO ČR ke dni přihlášek</t>
  </si>
  <si>
    <t>ELO FIDE</t>
  </si>
  <si>
    <t>Uveďte ELO FIDE ke dni přihlášek</t>
  </si>
  <si>
    <t>VT</t>
  </si>
  <si>
    <t>Uveďte výkonnostní třídu v případě, že nemáte ELO</t>
  </si>
  <si>
    <t>Turnaj</t>
  </si>
  <si>
    <t>Pomocí rozbalovacího okna vyberte turnaj A, B, C popř. možnost Doprovod</t>
  </si>
  <si>
    <t>Startovné základní</t>
  </si>
  <si>
    <t>Doplňte výši základního startovného podle aktuálního ELO a turnaje.</t>
  </si>
  <si>
    <t>Slevy (A,B,C,D)</t>
  </si>
  <si>
    <t>Uveďte kódy příslušných slev, na které máte nárok</t>
  </si>
  <si>
    <t>Slevy / příplatky (Kč)</t>
  </si>
  <si>
    <t>Uveďte celkovou slevu ze startovného se záporným znaménkem, v případě příplatku dejte kladnou částku</t>
  </si>
  <si>
    <t>Startovné konečné</t>
  </si>
  <si>
    <t>!!! Nevyplňujte, částka za startovné se automaticky spočte ze základního startovného a doplněných slev/příplatků</t>
  </si>
  <si>
    <t>Ubytování (A/N)</t>
  </si>
  <si>
    <t>Doplňte "ANO"  v případě zájmu o ubytování nebo "NE" v případě nezájmu</t>
  </si>
  <si>
    <t>Typ pokoje</t>
  </si>
  <si>
    <t>Vyberte kolika-lůžkový pokoj preferujete (1L, 2L, 3L, 4L)</t>
  </si>
  <si>
    <t>Název ubytování</t>
  </si>
  <si>
    <t>!!! Nevyplňujte, přes vybraný kód ubytování  se automaticky doplní název ubytování</t>
  </si>
  <si>
    <t>Kód ubytování</t>
  </si>
  <si>
    <t>Pomocí rozbalovací šipky vyberte příslušné ubytovací zařízení. (Pro zobrazní kompletní nabídky je nutné posunout pravou lištu směrem dolů)</t>
  </si>
  <si>
    <t>Další požadavek na ubytování</t>
  </si>
  <si>
    <t>Doplňte jakýkoliv další požadavek na ubytování, s kým bydlet apod…</t>
  </si>
  <si>
    <t>Ubytování  od</t>
  </si>
  <si>
    <t>Uveďte datum od kdy požadujete bydlení (datum příjezdu) -  ve formatu dd.mm.rrrr</t>
  </si>
  <si>
    <t>Ubytování  do</t>
  </si>
  <si>
    <t>Uveďte datum do kdy požadujete bydlení (datum odjezdu) -  ve formatu dd.mm.rrrr</t>
  </si>
  <si>
    <t>Celkem nocí</t>
  </si>
  <si>
    <t>!!! Nevyplňujte, počet nocí se dopočte automaticky, zkontrolujte pouze, zda souhlasí</t>
  </si>
  <si>
    <t>Sazba za noc</t>
  </si>
  <si>
    <t>Nocležné</t>
  </si>
  <si>
    <t>!!! Nevyplňujte, částka za ubytování se automaticky spočte podle sazby za ubytování a počtu nocí, zkontrolujte pouze, zda souhlasí</t>
  </si>
  <si>
    <t>Platba celkem</t>
  </si>
  <si>
    <t>!!! Nevyplňujte, částka se automaticky spočte, zkontrolujte pouze, zda souhlasí</t>
  </si>
  <si>
    <t xml:space="preserve">Způsob platby </t>
  </si>
  <si>
    <r>
      <rPr>
        <sz val="10"/>
        <rFont val="Arial"/>
        <family val="2"/>
        <charset val="238"/>
      </rPr>
      <t>Vyberte možnost, zda budete platit</t>
    </r>
    <r>
      <rPr>
        <b/>
        <sz val="10"/>
        <rFont val="Arial"/>
        <family val="2"/>
        <charset val="238"/>
      </rPr>
      <t xml:space="preserve"> převodem na účet uvedený v propozicích</t>
    </r>
    <r>
      <rPr>
        <sz val="10"/>
        <rFont val="Arial"/>
        <family val="2"/>
        <charset val="238"/>
      </rPr>
      <t xml:space="preserve"> (upřednostňujeme), na základě </t>
    </r>
    <r>
      <rPr>
        <b/>
        <sz val="10"/>
        <rFont val="Arial"/>
        <family val="2"/>
        <charset val="238"/>
      </rPr>
      <t>vystavené faktury</t>
    </r>
    <r>
      <rPr>
        <sz val="10"/>
        <rFont val="Arial"/>
        <family val="2"/>
        <charset val="238"/>
      </rPr>
      <t xml:space="preserve"> nebo na místě </t>
    </r>
    <r>
      <rPr>
        <b/>
        <sz val="10"/>
        <rFont val="Arial"/>
        <family val="2"/>
        <charset val="238"/>
      </rPr>
      <t>při prezenci</t>
    </r>
    <r>
      <rPr>
        <sz val="10"/>
        <rFont val="Arial"/>
        <family val="2"/>
        <charset val="238"/>
      </rPr>
      <t xml:space="preserve"> (s příplatkem)</t>
    </r>
  </si>
  <si>
    <t>Telefon</t>
  </si>
  <si>
    <t>Doplňte prosíme telefonní kontakt</t>
  </si>
  <si>
    <t>E-mail</t>
  </si>
  <si>
    <t>Doplňte prosíme e-mailový kontakt</t>
  </si>
  <si>
    <t xml:space="preserve">Adresa bydliště </t>
  </si>
  <si>
    <t xml:space="preserve">Doplňte adresu bydliště </t>
  </si>
  <si>
    <t>Poznámka</t>
  </si>
  <si>
    <t>Uveďte jakoukoliv poznámku</t>
  </si>
  <si>
    <t>Poř.</t>
  </si>
  <si>
    <t>Datum narození</t>
  </si>
  <si>
    <t>Název 
ubytování</t>
  </si>
  <si>
    <t>vzor</t>
  </si>
  <si>
    <t xml:space="preserve">Novák Josef </t>
  </si>
  <si>
    <t>ŠK Kotěhůlky</t>
  </si>
  <si>
    <t>C</t>
  </si>
  <si>
    <t>A</t>
  </si>
  <si>
    <t>ANO</t>
  </si>
  <si>
    <t>2L</t>
  </si>
  <si>
    <t>pokoj s p. Vopičkou</t>
  </si>
  <si>
    <t>Převodem (účet propozice)</t>
  </si>
  <si>
    <t>novak999@seznam.cz</t>
  </si>
  <si>
    <t xml:space="preserve">pozn. </t>
  </si>
  <si>
    <t>Ubytování</t>
  </si>
  <si>
    <t>Kód</t>
  </si>
  <si>
    <t>Ubytovací zařízení</t>
  </si>
  <si>
    <t>WWW</t>
  </si>
  <si>
    <t>1L</t>
  </si>
  <si>
    <t>3L</t>
  </si>
  <si>
    <t>4L</t>
  </si>
  <si>
    <t>Sprcha, WC a TV na pokoji</t>
  </si>
  <si>
    <t>500 m</t>
  </si>
  <si>
    <t>B</t>
  </si>
  <si>
    <t>D</t>
  </si>
  <si>
    <t>www.sszp.kt.cz/index.php?pages=26&amp;page=212&amp;lang=cz&amp;sm=4</t>
  </si>
  <si>
    <t>E</t>
  </si>
  <si>
    <t>F</t>
  </si>
  <si>
    <t>Penzion Na Zemědělce</t>
  </si>
  <si>
    <t>Ubytování v klidné části Klatov</t>
  </si>
  <si>
    <t>1,3 km</t>
  </si>
  <si>
    <t>G</t>
  </si>
  <si>
    <t>Penzion U parku</t>
  </si>
  <si>
    <t>700 m</t>
  </si>
  <si>
    <t>H</t>
  </si>
  <si>
    <t>Penzion Na vršku</t>
  </si>
  <si>
    <t>Rodinný penzion, ubytování v klidné části Klatov</t>
  </si>
  <si>
    <t>I</t>
  </si>
  <si>
    <t>Penzion Strnad</t>
  </si>
  <si>
    <t>penzionustrnada.cz/ubytovani-klatovy</t>
  </si>
  <si>
    <t>Komfortní ubytování vedle hracího sálu</t>
  </si>
  <si>
    <t>50 m</t>
  </si>
  <si>
    <t>Penzion Na Úhlavě</t>
  </si>
  <si>
    <t>2,3 km</t>
  </si>
  <si>
    <t>300 m</t>
  </si>
  <si>
    <t>Hotel Centrál</t>
  </si>
  <si>
    <t>Ceny včetně snídaně a wellness</t>
  </si>
  <si>
    <t>Cena za osobu a noc</t>
  </si>
  <si>
    <t>-</t>
  </si>
  <si>
    <t>hracího sálu</t>
  </si>
  <si>
    <t>Penzion Kotva</t>
  </si>
  <si>
    <t>250 m</t>
  </si>
  <si>
    <r>
      <t>Hotel Beránek</t>
    </r>
    <r>
      <rPr>
        <sz val="9"/>
        <color rgb="FF000000"/>
        <rFont val="Arial"/>
        <family val="2"/>
        <charset val="238"/>
      </rPr>
      <t xml:space="preserve"> kategorie 1</t>
    </r>
  </si>
  <si>
    <t>Rodinný penzion s domácí českou kuchyní</t>
  </si>
  <si>
    <t>Komfortní ubytování v nově otevřeném penzionu v centru Klatov</t>
  </si>
  <si>
    <t>Ubytování v penzionu, pivnice | Penzion Kotva Klatovy</t>
  </si>
  <si>
    <t>Ubytování pro nenáročné na okraji města v krásné přírodě se zahradou a ohništěm</t>
  </si>
  <si>
    <t>Vzdál. Od</t>
  </si>
  <si>
    <t>nově zrekonstruováno, buňky 2+2 se sociálním zařízením. Méně než 7 nocí (+150 Kč), Voříškova 823, omezený počet 1L.</t>
  </si>
  <si>
    <t>https://www.beranekklatovy.cz/hotelberanek/</t>
  </si>
  <si>
    <t>https://www.penzion-klatovy.cz/index.html</t>
  </si>
  <si>
    <t>https://www.centralkt.cz/cz/uvod.html</t>
  </si>
  <si>
    <t>1.250</t>
  </si>
  <si>
    <t>1.150</t>
  </si>
  <si>
    <t>Domov mládeže SPŠ</t>
  </si>
  <si>
    <t>Doplňte sazbu za noc. Přehled ubytovaích zažízení a cen je uveden na listu Ubytování</t>
  </si>
  <si>
    <t>Adresa bydliště</t>
  </si>
  <si>
    <t xml:space="preserve">Plzeňská 666, 160 00 Praha 6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</si>
</sst>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/m/yyyy"/>
    <numFmt numFmtId="165" formatCode="dd/mm/yy;@"/>
  </numFmts>
  <fonts count="14" x14ac:knownFonts="1">
    <font>
      <sz val="10"/>
      <name val="Arial"/>
      <family val="2"/>
      <charset val="238"/>
    </font>
    <font>
      <u/>
      <sz val="10"/>
      <color rgb="FF9B7F69"/>
      <name val="Arial CE"/>
      <charset val="238"/>
    </font>
    <font>
      <b/>
      <sz val="10"/>
      <name val="Arial"/>
      <family val="2"/>
      <charset val="238"/>
    </font>
    <font>
      <b/>
      <sz val="18"/>
      <name val="Arial"/>
      <family val="2"/>
      <charset val="238"/>
    </font>
    <font>
      <b/>
      <sz val="10"/>
      <name val="Arial CE"/>
      <family val="2"/>
      <charset val="238"/>
    </font>
    <font>
      <sz val="10"/>
      <name val="Arial CE"/>
      <charset val="238"/>
    </font>
    <font>
      <u/>
      <sz val="10"/>
      <color rgb="FF000000"/>
      <name val="Arial CE"/>
      <charset val="238"/>
    </font>
    <font>
      <b/>
      <sz val="12"/>
      <color rgb="FFFF0000"/>
      <name val="Arial"/>
      <family val="2"/>
      <charset val="238"/>
    </font>
    <font>
      <sz val="9"/>
      <color rgb="FF000000"/>
      <name val="Tahoma"/>
      <family val="2"/>
      <charset val="238"/>
    </font>
    <font>
      <b/>
      <sz val="9"/>
      <color rgb="FF000000"/>
      <name val="Arial"/>
      <family val="2"/>
      <charset val="238"/>
    </font>
    <font>
      <sz val="9"/>
      <color rgb="FF000000"/>
      <name val="Arial"/>
      <family val="2"/>
      <charset val="238"/>
    </font>
    <font>
      <sz val="10"/>
      <name val="Arial"/>
      <family val="2"/>
      <charset val="238"/>
    </font>
    <font>
      <sz val="8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rgb="FFAFD095"/>
        <bgColor rgb="FFD9D9D9"/>
      </patternFill>
    </fill>
    <fill>
      <patternFill patternType="solid">
        <fgColor rgb="FFFCD5B5"/>
        <bgColor rgb="FFD9D9D9"/>
      </patternFill>
    </fill>
    <fill>
      <patternFill patternType="solid">
        <fgColor rgb="FFC6D9F1"/>
        <bgColor rgb="FFD9D9D9"/>
      </patternFill>
    </fill>
    <fill>
      <patternFill patternType="solid">
        <fgColor rgb="FFD9D9D9"/>
        <bgColor rgb="FFC6D9F1"/>
      </patternFill>
    </fill>
    <fill>
      <patternFill patternType="solid">
        <fgColor rgb="FFCCFFCC"/>
        <bgColor rgb="FFCCFFFF"/>
      </patternFill>
    </fill>
  </fills>
  <borders count="3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 applyBorder="0" applyProtection="0"/>
    <xf numFmtId="0" fontId="1" fillId="0" borderId="0" applyBorder="0" applyProtection="0"/>
    <xf numFmtId="0" fontId="11" fillId="0" borderId="0"/>
  </cellStyleXfs>
  <cellXfs count="60">
    <xf numFmtId="0" fontId="0" fillId="0" borderId="0" xfId="0"/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2" borderId="0" xfId="0" applyFont="1" applyFill="1" applyAlignment="1">
      <alignment vertical="center"/>
    </xf>
    <xf numFmtId="0" fontId="0" fillId="3" borderId="0" xfId="0" applyFill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4" fillId="4" borderId="1" xfId="0" applyFont="1" applyFill="1" applyBorder="1" applyAlignment="1">
      <alignment horizontal="center" vertical="center" wrapText="1"/>
    </xf>
    <xf numFmtId="164" fontId="4" fillId="4" borderId="1" xfId="0" applyNumberFormat="1" applyFont="1" applyFill="1" applyBorder="1" applyAlignment="1">
      <alignment horizontal="center" vertical="center" wrapText="1"/>
    </xf>
    <xf numFmtId="49" fontId="4" fillId="4" borderId="1" xfId="0" applyNumberFormat="1" applyFont="1" applyFill="1" applyBorder="1" applyAlignment="1">
      <alignment horizontal="center" vertical="center" wrapText="1"/>
    </xf>
    <xf numFmtId="4" fontId="4" fillId="4" borderId="1" xfId="0" applyNumberFormat="1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left" vertical="center" wrapText="1"/>
    </xf>
    <xf numFmtId="2" fontId="4" fillId="4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0" fontId="2" fillId="4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left" vertical="center"/>
    </xf>
    <xf numFmtId="164" fontId="0" fillId="5" borderId="1" xfId="0" applyNumberFormat="1" applyFill="1" applyBorder="1" applyAlignment="1">
      <alignment vertical="center"/>
    </xf>
    <xf numFmtId="0" fontId="0" fillId="5" borderId="1" xfId="0" applyFill="1" applyBorder="1" applyAlignment="1">
      <alignment horizontal="center" vertical="center"/>
    </xf>
    <xf numFmtId="49" fontId="0" fillId="5" borderId="1" xfId="0" applyNumberFormat="1" applyFill="1" applyBorder="1" applyAlignment="1">
      <alignment horizontal="center" vertical="center"/>
    </xf>
    <xf numFmtId="4" fontId="0" fillId="5" borderId="1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left" vertical="center"/>
    </xf>
    <xf numFmtId="164" fontId="0" fillId="5" borderId="1" xfId="0" applyNumberFormat="1" applyFill="1" applyBorder="1" applyAlignment="1">
      <alignment horizontal="left" vertical="center"/>
    </xf>
    <xf numFmtId="3" fontId="0" fillId="5" borderId="1" xfId="0" applyNumberFormat="1" applyFill="1" applyBorder="1" applyAlignment="1">
      <alignment horizontal="center" vertical="center"/>
    </xf>
    <xf numFmtId="4" fontId="0" fillId="5" borderId="1" xfId="0" applyNumberFormat="1" applyFill="1" applyBorder="1" applyAlignment="1">
      <alignment horizontal="right" vertical="center"/>
    </xf>
    <xf numFmtId="4" fontId="2" fillId="5" borderId="1" xfId="0" applyNumberFormat="1" applyFont="1" applyFill="1" applyBorder="1" applyAlignment="1">
      <alignment horizontal="right" vertical="center"/>
    </xf>
    <xf numFmtId="2" fontId="0" fillId="5" borderId="1" xfId="0" applyNumberFormat="1" applyFill="1" applyBorder="1" applyAlignment="1">
      <alignment horizontal="left" vertical="center"/>
    </xf>
    <xf numFmtId="3" fontId="0" fillId="5" borderId="1" xfId="0" applyNumberFormat="1" applyFill="1" applyBorder="1" applyAlignment="1">
      <alignment horizontal="left" vertical="center"/>
    </xf>
    <xf numFmtId="0" fontId="6" fillId="5" borderId="1" xfId="1" applyFont="1" applyFill="1" applyBorder="1" applyAlignment="1" applyProtection="1">
      <alignment vertical="center"/>
    </xf>
    <xf numFmtId="0" fontId="0" fillId="5" borderId="1" xfId="0" applyFill="1" applyBorder="1" applyAlignment="1">
      <alignment vertical="center"/>
    </xf>
    <xf numFmtId="0" fontId="2" fillId="4" borderId="1" xfId="0" applyFont="1" applyFill="1" applyBorder="1" applyAlignment="1" applyProtection="1">
      <alignment horizontal="center" vertical="center"/>
      <protection locked="0"/>
    </xf>
    <xf numFmtId="164" fontId="0" fillId="6" borderId="1" xfId="0" applyNumberFormat="1" applyFill="1" applyBorder="1" applyAlignment="1" applyProtection="1">
      <alignment vertical="center"/>
      <protection locked="0"/>
    </xf>
    <xf numFmtId="1" fontId="0" fillId="6" borderId="1" xfId="0" applyNumberFormat="1" applyFill="1" applyBorder="1" applyAlignment="1" applyProtection="1">
      <alignment horizontal="center" vertical="center"/>
      <protection locked="0"/>
    </xf>
    <xf numFmtId="0" fontId="0" fillId="6" borderId="1" xfId="0" applyFill="1" applyBorder="1" applyAlignment="1" applyProtection="1">
      <alignment horizontal="center" vertical="center"/>
      <protection locked="0"/>
    </xf>
    <xf numFmtId="164" fontId="0" fillId="6" borderId="1" xfId="0" applyNumberFormat="1" applyFill="1" applyBorder="1" applyAlignment="1" applyProtection="1">
      <alignment horizontal="center" vertical="center"/>
      <protection locked="0"/>
    </xf>
    <xf numFmtId="3" fontId="0" fillId="6" borderId="1" xfId="0" applyNumberFormat="1" applyFill="1" applyBorder="1" applyAlignment="1" applyProtection="1">
      <alignment horizontal="center" vertical="center"/>
      <protection locked="0"/>
    </xf>
    <xf numFmtId="164" fontId="0" fillId="6" borderId="1" xfId="0" applyNumberFormat="1" applyFill="1" applyBorder="1" applyAlignment="1" applyProtection="1">
      <alignment horizontal="left" vertical="center"/>
      <protection locked="0"/>
    </xf>
    <xf numFmtId="165" fontId="0" fillId="6" borderId="1" xfId="0" applyNumberFormat="1" applyFill="1" applyBorder="1" applyAlignment="1" applyProtection="1">
      <alignment horizontal="center" vertical="center"/>
      <protection locked="0"/>
    </xf>
    <xf numFmtId="2" fontId="0" fillId="6" borderId="1" xfId="0" applyNumberFormat="1" applyFill="1" applyBorder="1" applyAlignment="1" applyProtection="1">
      <alignment horizontal="left" vertical="center"/>
      <protection locked="0"/>
    </xf>
    <xf numFmtId="3" fontId="0" fillId="6" borderId="1" xfId="0" applyNumberFormat="1" applyFill="1" applyBorder="1" applyAlignment="1" applyProtection="1">
      <alignment horizontal="left" vertical="center"/>
      <protection locked="0"/>
    </xf>
    <xf numFmtId="0" fontId="1" fillId="6" borderId="1" xfId="1" applyFill="1" applyBorder="1" applyAlignment="1" applyProtection="1">
      <alignment vertical="center"/>
      <protection locked="0"/>
    </xf>
    <xf numFmtId="0" fontId="0" fillId="6" borderId="1" xfId="0" applyFill="1" applyBorder="1" applyAlignment="1" applyProtection="1">
      <alignment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10" fillId="0" borderId="2" xfId="0" applyFont="1" applyBorder="1" applyAlignment="1">
      <alignment horizontal="left" vertical="center" wrapText="1" readingOrder="1"/>
    </xf>
    <xf numFmtId="0" fontId="9" fillId="0" borderId="2" xfId="0" applyFont="1" applyBorder="1" applyAlignment="1">
      <alignment horizontal="left" vertical="center" wrapText="1" readingOrder="1"/>
    </xf>
    <xf numFmtId="0" fontId="12" fillId="0" borderId="2" xfId="0" applyFont="1" applyBorder="1" applyAlignment="1">
      <alignment horizontal="left" vertical="center" wrapText="1" readingOrder="1"/>
    </xf>
    <xf numFmtId="0" fontId="0" fillId="0" borderId="0" xfId="0" applyAlignment="1">
      <alignment horizontal="center"/>
    </xf>
    <xf numFmtId="0" fontId="0" fillId="0" borderId="2" xfId="0" applyBorder="1" applyAlignment="1">
      <alignment horizontal="left" vertical="center" wrapText="1"/>
    </xf>
    <xf numFmtId="0" fontId="1" fillId="0" borderId="2" xfId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9" fillId="0" borderId="2" xfId="0" applyFont="1" applyBorder="1" applyAlignment="1">
      <alignment horizontal="center" vertical="center" wrapText="1" readingOrder="1"/>
    </xf>
    <xf numFmtId="0" fontId="10" fillId="0" borderId="2" xfId="0" applyFont="1" applyBorder="1" applyAlignment="1">
      <alignment horizontal="center" vertical="center" wrapText="1" readingOrder="1"/>
    </xf>
    <xf numFmtId="0" fontId="10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vertical="center" wrapText="1"/>
    </xf>
    <xf numFmtId="0" fontId="3" fillId="0" borderId="2" xfId="0" applyFont="1" applyBorder="1" applyAlignment="1">
      <alignment horizontal="left" vertical="center" wrapText="1" readingOrder="1"/>
    </xf>
    <xf numFmtId="0" fontId="9" fillId="0" borderId="2" xfId="0" applyFont="1" applyBorder="1" applyAlignment="1">
      <alignment horizontal="left" vertical="center" wrapText="1" readingOrder="1"/>
    </xf>
    <xf numFmtId="0" fontId="9" fillId="0" borderId="2" xfId="0" applyFont="1" applyBorder="1" applyAlignment="1">
      <alignment horizontal="center" vertical="center" wrapText="1" readingOrder="1"/>
    </xf>
    <xf numFmtId="0" fontId="13" fillId="0" borderId="2" xfId="0" applyFont="1" applyBorder="1" applyAlignment="1">
      <alignment horizontal="center" vertical="center" wrapText="1" readingOrder="1"/>
    </xf>
    <xf numFmtId="0" fontId="2" fillId="0" borderId="2" xfId="0" applyFont="1" applyBorder="1" applyAlignment="1">
      <alignment horizontal="center" vertical="center" wrapText="1" readingOrder="1"/>
    </xf>
  </cellXfs>
  <cellStyles count="4">
    <cellStyle name="Hypertextový odkaz" xfId="1" builtinId="8"/>
    <cellStyle name="Hypertextový odkaz 7" xfId="2" xr:uid="{00000000-0005-0000-0000-000006000000}"/>
    <cellStyle name="Normální" xfId="0" builtinId="0"/>
    <cellStyle name="Normální 6" xfId="3" xr:uid="{00000000-0005-0000-0000-000007000000}"/>
  </cellStyles>
  <dxfs count="1">
    <dxf>
      <font>
        <color rgb="FFCCFFCC"/>
      </font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AFD095"/>
      <rgbColor rgb="FF9B7F69"/>
      <rgbColor rgb="FF9999FF"/>
      <rgbColor rgb="FF993366"/>
      <rgbColor rgb="FFFFFFCC"/>
      <rgbColor rgb="FFD9D9D9"/>
      <rgbColor rgb="FF660066"/>
      <rgbColor rgb="FFFF8080"/>
      <rgbColor rgb="FF0066CC"/>
      <rgbColor rgb="FFC6D9F1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CCFFFF"/>
      <rgbColor rgb="FFCCFFCC"/>
      <rgbColor rgb="FFFFFF99"/>
      <rgbColor rgb="FF99CCFF"/>
      <rgbColor rgb="FFFF99CC"/>
      <rgbColor rgb="FFCC99FF"/>
      <rgbColor rgb="FFFCD5B5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hyperlink" Target="mailto:novak999@seznam.cz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beranekklatovy.cz/hotelberanek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CCFFCC"/>
  </sheetPr>
  <dimension ref="A1:AB23"/>
  <sheetViews>
    <sheetView tabSelected="1" zoomScale="80" zoomScaleNormal="80" workbookViewId="0">
      <pane ySplit="2" topLeftCell="A3" activePane="bottomLeft" state="frozen"/>
      <selection pane="bottomLeft" activeCell="G2" sqref="G2"/>
    </sheetView>
  </sheetViews>
  <sheetFormatPr defaultColWidth="9.140625" defaultRowHeight="12.75" x14ac:dyDescent="0.2"/>
  <cols>
    <col min="1" max="1" width="7" style="6" customWidth="1"/>
    <col min="2" max="2" width="17.5703125" style="6" customWidth="1"/>
    <col min="3" max="3" width="11.42578125" style="6" customWidth="1"/>
    <col min="4" max="4" width="17.7109375" style="6" customWidth="1"/>
    <col min="5" max="5" width="6.7109375" style="7" customWidth="1"/>
    <col min="6" max="6" width="5.5703125" style="7" customWidth="1"/>
    <col min="7" max="7" width="5.42578125" style="6" customWidth="1"/>
    <col min="8" max="8" width="7.28515625" style="7" customWidth="1"/>
    <col min="9" max="9" width="17.42578125" style="6" customWidth="1"/>
    <col min="10" max="10" width="10.5703125" style="6" customWidth="1"/>
    <col min="11" max="11" width="10" style="6" customWidth="1"/>
    <col min="12" max="12" width="10.7109375" style="6" customWidth="1"/>
    <col min="13" max="13" width="10.5703125" style="6" customWidth="1"/>
    <col min="14" max="14" width="8.7109375" style="6" customWidth="1"/>
    <col min="15" max="15" width="10.42578125" style="6" customWidth="1"/>
    <col min="16" max="16" width="34.42578125" style="6" customWidth="1"/>
    <col min="17" max="17" width="23.42578125" style="6" customWidth="1"/>
    <col min="18" max="19" width="10.42578125" style="6" customWidth="1"/>
    <col min="20" max="20" width="9.42578125" style="6" customWidth="1"/>
    <col min="21" max="21" width="9.5703125" style="6" customWidth="1"/>
    <col min="22" max="22" width="9.85546875" style="6" customWidth="1"/>
    <col min="23" max="23" width="9.42578125" style="6" customWidth="1"/>
    <col min="24" max="24" width="22.28515625" style="6" customWidth="1"/>
    <col min="25" max="25" width="12.5703125" style="6" customWidth="1"/>
    <col min="26" max="26" width="23.42578125" style="6" customWidth="1"/>
    <col min="27" max="27" width="29.140625" style="6" customWidth="1"/>
    <col min="28" max="28" width="21.28515625" style="6" customWidth="1"/>
    <col min="29" max="16384" width="9.140625" style="6"/>
  </cols>
  <sheetData>
    <row r="1" spans="1:28" s="14" customFormat="1" ht="84" customHeight="1" x14ac:dyDescent="0.2">
      <c r="A1" s="8" t="s">
        <v>54</v>
      </c>
      <c r="B1" s="8" t="s">
        <v>1</v>
      </c>
      <c r="C1" s="9" t="s">
        <v>55</v>
      </c>
      <c r="D1" s="8" t="s">
        <v>5</v>
      </c>
      <c r="E1" s="8" t="s">
        <v>7</v>
      </c>
      <c r="F1" s="8" t="s">
        <v>9</v>
      </c>
      <c r="G1" s="10" t="s">
        <v>11</v>
      </c>
      <c r="H1" s="8" t="s">
        <v>13</v>
      </c>
      <c r="I1" s="11" t="s">
        <v>15</v>
      </c>
      <c r="J1" s="10" t="s">
        <v>17</v>
      </c>
      <c r="K1" s="10" t="s">
        <v>19</v>
      </c>
      <c r="L1" s="10" t="s">
        <v>21</v>
      </c>
      <c r="M1" s="8" t="s">
        <v>23</v>
      </c>
      <c r="N1" s="8" t="s">
        <v>25</v>
      </c>
      <c r="O1" s="8" t="s">
        <v>29</v>
      </c>
      <c r="P1" s="12" t="s">
        <v>56</v>
      </c>
      <c r="Q1" s="8" t="s">
        <v>31</v>
      </c>
      <c r="R1" s="8" t="s">
        <v>33</v>
      </c>
      <c r="S1" s="8" t="s">
        <v>35</v>
      </c>
      <c r="T1" s="11" t="s">
        <v>37</v>
      </c>
      <c r="U1" s="11" t="s">
        <v>39</v>
      </c>
      <c r="V1" s="11" t="s">
        <v>40</v>
      </c>
      <c r="W1" s="11" t="s">
        <v>42</v>
      </c>
      <c r="X1" s="13" t="s">
        <v>44</v>
      </c>
      <c r="Y1" s="8" t="s">
        <v>46</v>
      </c>
      <c r="Z1" s="8" t="s">
        <v>48</v>
      </c>
      <c r="AA1" s="8" t="s">
        <v>120</v>
      </c>
      <c r="AB1" s="8" t="s">
        <v>52</v>
      </c>
    </row>
    <row r="2" spans="1:28" ht="27" customHeight="1" x14ac:dyDescent="0.2">
      <c r="A2" s="15" t="s">
        <v>57</v>
      </c>
      <c r="B2" s="16" t="s">
        <v>58</v>
      </c>
      <c r="C2" s="17">
        <v>14705</v>
      </c>
      <c r="D2" s="17" t="s">
        <v>59</v>
      </c>
      <c r="E2" s="18">
        <v>2105</v>
      </c>
      <c r="F2" s="18">
        <v>2250</v>
      </c>
      <c r="G2" s="19"/>
      <c r="H2" s="18" t="s">
        <v>60</v>
      </c>
      <c r="I2" s="20" cm="1">
        <f t="array" ref="I2">_xlfn.IFS(AND(H2="A",F2&gt;2299),0,OR(H2="B",H2="C"),800,OR(ISBLANK(H2),ISBLANK(F2)),0,AND(H2="A",F2&lt;2300,F2&gt;2199),700,AND(H2="A",F2&lt;2200,F2&gt;1999),900,AND(H2="A",F2&lt;2000,F2&gt;1799),1100,AND(H2="A",F2&lt;1800,F2&gt;1599),1600)</f>
        <v>800</v>
      </c>
      <c r="J2" s="19" t="s">
        <v>61</v>
      </c>
      <c r="K2" s="18">
        <v>-200</v>
      </c>
      <c r="L2" s="20">
        <f t="shared" ref="L2:L22" si="0">I2+K2</f>
        <v>600</v>
      </c>
      <c r="M2" s="18" t="s">
        <v>62</v>
      </c>
      <c r="N2" s="18" t="s">
        <v>63</v>
      </c>
      <c r="O2" s="20" t="s">
        <v>61</v>
      </c>
      <c r="P2" s="21" t="str">
        <f>VLOOKUP(O2,Ubytování!$A:$B,2,0)</f>
        <v>Domov mládeže SPŠ</v>
      </c>
      <c r="Q2" s="22" t="s">
        <v>64</v>
      </c>
      <c r="R2" s="22">
        <v>46201</v>
      </c>
      <c r="S2" s="22">
        <v>46209</v>
      </c>
      <c r="T2" s="23">
        <f t="shared" ref="T2:T22" si="1">S2-R2</f>
        <v>8</v>
      </c>
      <c r="U2" s="20">
        <v>450</v>
      </c>
      <c r="V2" s="24">
        <f t="shared" ref="V2:V22" si="2">T2*U2</f>
        <v>3600</v>
      </c>
      <c r="W2" s="25">
        <f t="shared" ref="W2:W22" si="3">L2+V2</f>
        <v>4200</v>
      </c>
      <c r="X2" s="26" t="s">
        <v>65</v>
      </c>
      <c r="Y2" s="27">
        <v>609609609</v>
      </c>
      <c r="Z2" s="28" t="s">
        <v>66</v>
      </c>
      <c r="AA2" s="29" t="s">
        <v>121</v>
      </c>
      <c r="AB2" s="29"/>
    </row>
    <row r="3" spans="1:28" ht="27" customHeight="1" x14ac:dyDescent="0.2">
      <c r="A3" s="30">
        <v>1</v>
      </c>
      <c r="B3" s="31"/>
      <c r="C3" s="31"/>
      <c r="D3" s="31"/>
      <c r="E3" s="32"/>
      <c r="F3" s="32"/>
      <c r="G3" s="33"/>
      <c r="H3" s="34"/>
      <c r="I3" s="35" cm="1">
        <f t="array" ref="I3">_xlfn.IFS(AND(H3="A",F3&gt;2299),0,OR(H3="B",H3="C"),800,OR(ISBLANK(H3),ISBLANK(F3)),0,AND(H3="A",F3&lt;2300,F3&gt;2199),700,AND(H3="A",F3&lt;2200,F3&gt;1999),900,AND(H3="A",F3&lt;2000,F3&gt;1799),1100,AND(H3="A",F3&lt;1800,F3&gt;1599),1600)</f>
        <v>0</v>
      </c>
      <c r="J3" s="34"/>
      <c r="K3" s="35"/>
      <c r="L3" s="20">
        <f t="shared" si="0"/>
        <v>0</v>
      </c>
      <c r="M3" s="33"/>
      <c r="N3" s="33"/>
      <c r="O3" s="33"/>
      <c r="P3" s="21" t="str">
        <f>IF(ISERROR(VLOOKUP(O3,Ubytování!$A:$B,2,0)),"",VLOOKUP(O3,Ubytování!$A:$B,2,0))</f>
        <v/>
      </c>
      <c r="Q3" s="36"/>
      <c r="R3" s="37"/>
      <c r="S3" s="37"/>
      <c r="T3" s="23">
        <f t="shared" si="1"/>
        <v>0</v>
      </c>
      <c r="U3" s="35"/>
      <c r="V3" s="24">
        <f t="shared" si="2"/>
        <v>0</v>
      </c>
      <c r="W3" s="25">
        <f t="shared" si="3"/>
        <v>0</v>
      </c>
      <c r="X3" s="38"/>
      <c r="Y3" s="39"/>
      <c r="Z3" s="40"/>
      <c r="AA3" s="41"/>
      <c r="AB3" s="41"/>
    </row>
    <row r="4" spans="1:28" ht="27" customHeight="1" x14ac:dyDescent="0.2">
      <c r="A4" s="30">
        <v>2</v>
      </c>
      <c r="B4" s="31"/>
      <c r="C4" s="31"/>
      <c r="D4" s="31"/>
      <c r="E4" s="32"/>
      <c r="F4" s="32"/>
      <c r="G4" s="33"/>
      <c r="H4" s="34"/>
      <c r="I4" s="35" cm="1">
        <f t="array" ref="I4">_xlfn.IFS(AND(H4="A",F4&gt;2299),0,OR(H4="B",H4="C"),800,OR(ISBLANK(H4),ISBLANK(F4)),0,AND(H4="A",F4&lt;2300,F4&gt;2199),700,AND(H4="A",F4&lt;2200,F4&gt;1999),900,AND(H4="A",F4&lt;2000,F4&gt;1799),1100,AND(H4="A",F4&lt;1800,F4&gt;1599),1600)</f>
        <v>0</v>
      </c>
      <c r="J4" s="34"/>
      <c r="K4" s="35"/>
      <c r="L4" s="20">
        <f t="shared" si="0"/>
        <v>0</v>
      </c>
      <c r="M4" s="33"/>
      <c r="N4" s="33"/>
      <c r="O4" s="33"/>
      <c r="P4" s="21" t="str">
        <f>IF(ISERROR(VLOOKUP(O4,Ubytování!$A:$B,2,0)),"",VLOOKUP(O4,Ubytování!$A:$B,2,0))</f>
        <v/>
      </c>
      <c r="Q4" s="36"/>
      <c r="R4" s="37"/>
      <c r="S4" s="37"/>
      <c r="T4" s="23">
        <f t="shared" si="1"/>
        <v>0</v>
      </c>
      <c r="U4" s="35"/>
      <c r="V4" s="24">
        <f t="shared" si="2"/>
        <v>0</v>
      </c>
      <c r="W4" s="25">
        <f t="shared" si="3"/>
        <v>0</v>
      </c>
      <c r="X4" s="38"/>
      <c r="Y4" s="39"/>
      <c r="Z4" s="40"/>
      <c r="AA4" s="41"/>
      <c r="AB4" s="41"/>
    </row>
    <row r="5" spans="1:28" ht="27" customHeight="1" x14ac:dyDescent="0.2">
      <c r="A5" s="30">
        <v>3</v>
      </c>
      <c r="B5" s="31"/>
      <c r="C5" s="31"/>
      <c r="D5" s="31"/>
      <c r="E5" s="32"/>
      <c r="F5" s="32"/>
      <c r="G5" s="33"/>
      <c r="H5" s="34"/>
      <c r="I5" s="35" cm="1">
        <f t="array" ref="I5">_xlfn.IFS(AND(H5="A",F5&gt;2299),0,OR(H5="B",H5="C"),800,OR(ISBLANK(H5),ISBLANK(F5)),0,AND(H5="A",F5&lt;2300,F5&gt;2199),700,AND(H5="A",F5&lt;2200,F5&gt;1999),900,AND(H5="A",F5&lt;2000,F5&gt;1799),1100,AND(H5="A",F5&lt;1800,F5&gt;1599),1600)</f>
        <v>0</v>
      </c>
      <c r="J5" s="34"/>
      <c r="K5" s="35"/>
      <c r="L5" s="20">
        <f t="shared" si="0"/>
        <v>0</v>
      </c>
      <c r="M5" s="33"/>
      <c r="N5" s="33"/>
      <c r="O5" s="33"/>
      <c r="P5" s="21" t="str">
        <f>IF(ISERROR(VLOOKUP(O5,Ubytování!$A:$B,2,0)),"",VLOOKUP(O5,Ubytování!$A:$B,2,0))</f>
        <v/>
      </c>
      <c r="Q5" s="36"/>
      <c r="R5" s="37"/>
      <c r="S5" s="37"/>
      <c r="T5" s="23">
        <f t="shared" si="1"/>
        <v>0</v>
      </c>
      <c r="U5" s="35"/>
      <c r="V5" s="24">
        <f t="shared" si="2"/>
        <v>0</v>
      </c>
      <c r="W5" s="25">
        <f t="shared" si="3"/>
        <v>0</v>
      </c>
      <c r="X5" s="38"/>
      <c r="Y5" s="39"/>
      <c r="Z5" s="40"/>
      <c r="AA5" s="41"/>
      <c r="AB5" s="41"/>
    </row>
    <row r="6" spans="1:28" ht="27" customHeight="1" x14ac:dyDescent="0.2">
      <c r="A6" s="30">
        <v>4</v>
      </c>
      <c r="B6" s="31"/>
      <c r="C6" s="31"/>
      <c r="D6" s="31"/>
      <c r="E6" s="32"/>
      <c r="F6" s="32"/>
      <c r="G6" s="33"/>
      <c r="H6" s="34"/>
      <c r="I6" s="35" cm="1">
        <f t="array" ref="I6">_xlfn.IFS(AND(H6="A",F6&gt;2299),0,OR(H6="B",H6="C"),800,OR(ISBLANK(H6),ISBLANK(F6)),0,AND(H6="A",F6&lt;2300,F6&gt;2199),700,AND(H6="A",F6&lt;2200,F6&gt;1999),900,AND(H6="A",F6&lt;2000,F6&gt;1799),1100,AND(H6="A",F6&lt;1800,F6&gt;1599),1600)</f>
        <v>0</v>
      </c>
      <c r="J6" s="34"/>
      <c r="K6" s="35"/>
      <c r="L6" s="20">
        <f t="shared" si="0"/>
        <v>0</v>
      </c>
      <c r="M6" s="33"/>
      <c r="N6" s="33"/>
      <c r="O6" s="33"/>
      <c r="P6" s="21" t="str">
        <f>IF(ISERROR(VLOOKUP(O6,Ubytování!$A:$B,2,0)),"",VLOOKUP(O6,Ubytování!$A:$B,2,0))</f>
        <v/>
      </c>
      <c r="Q6" s="36"/>
      <c r="R6" s="37"/>
      <c r="S6" s="37"/>
      <c r="T6" s="23">
        <f t="shared" si="1"/>
        <v>0</v>
      </c>
      <c r="U6" s="35"/>
      <c r="V6" s="24">
        <f t="shared" si="2"/>
        <v>0</v>
      </c>
      <c r="W6" s="25">
        <f t="shared" si="3"/>
        <v>0</v>
      </c>
      <c r="X6" s="38"/>
      <c r="Y6" s="39"/>
      <c r="Z6" s="40"/>
      <c r="AA6" s="41"/>
      <c r="AB6" s="41"/>
    </row>
    <row r="7" spans="1:28" ht="27" customHeight="1" x14ac:dyDescent="0.2">
      <c r="A7" s="30">
        <v>5</v>
      </c>
      <c r="B7" s="31"/>
      <c r="C7" s="31"/>
      <c r="D7" s="31"/>
      <c r="E7" s="32"/>
      <c r="F7" s="32"/>
      <c r="G7" s="33"/>
      <c r="H7" s="34"/>
      <c r="I7" s="35" cm="1">
        <f t="array" ref="I7">_xlfn.IFS(AND(H7="A",F7&gt;2299),0,OR(H7="B",H7="C"),800,OR(ISBLANK(H7),ISBLANK(F7)),0,AND(H7="A",F7&lt;2300,F7&gt;2199),700,AND(H7="A",F7&lt;2200,F7&gt;1999),900,AND(H7="A",F7&lt;2000,F7&gt;1799),1100,AND(H7="A",F7&lt;1800,F7&gt;1599),1600)</f>
        <v>0</v>
      </c>
      <c r="J7" s="34"/>
      <c r="K7" s="35"/>
      <c r="L7" s="20">
        <f t="shared" si="0"/>
        <v>0</v>
      </c>
      <c r="M7" s="33"/>
      <c r="N7" s="33"/>
      <c r="O7" s="33"/>
      <c r="P7" s="21" t="str">
        <f>IF(ISERROR(VLOOKUP(O7,Ubytování!$A:$B,2,0)),"",VLOOKUP(O7,Ubytování!$A:$B,2,0))</f>
        <v/>
      </c>
      <c r="Q7" s="36"/>
      <c r="R7" s="37"/>
      <c r="S7" s="37"/>
      <c r="T7" s="23">
        <f t="shared" si="1"/>
        <v>0</v>
      </c>
      <c r="U7" s="35"/>
      <c r="V7" s="24">
        <f t="shared" si="2"/>
        <v>0</v>
      </c>
      <c r="W7" s="25">
        <f t="shared" si="3"/>
        <v>0</v>
      </c>
      <c r="X7" s="38"/>
      <c r="Y7" s="39"/>
      <c r="Z7" s="40"/>
      <c r="AA7" s="41"/>
      <c r="AB7" s="41"/>
    </row>
    <row r="8" spans="1:28" ht="27" customHeight="1" x14ac:dyDescent="0.2">
      <c r="A8" s="30">
        <v>6</v>
      </c>
      <c r="B8" s="31"/>
      <c r="C8" s="31"/>
      <c r="D8" s="31"/>
      <c r="E8" s="32"/>
      <c r="F8" s="32"/>
      <c r="G8" s="33"/>
      <c r="H8" s="34"/>
      <c r="I8" s="35" cm="1">
        <f t="array" ref="I8">_xlfn.IFS(AND(H8="A",F8&gt;2299),0,OR(H8="B",H8="C"),800,OR(ISBLANK(H8),ISBLANK(F8)),0,AND(H8="A",F8&lt;2300,F8&gt;2199),700,AND(H8="A",F8&lt;2200,F8&gt;1999),900,AND(H8="A",F8&lt;2000,F8&gt;1799),1100,AND(H8="A",F8&lt;1800,F8&gt;1599),1600)</f>
        <v>0</v>
      </c>
      <c r="J8" s="34"/>
      <c r="K8" s="35"/>
      <c r="L8" s="20">
        <f t="shared" si="0"/>
        <v>0</v>
      </c>
      <c r="M8" s="33"/>
      <c r="N8" s="33"/>
      <c r="O8" s="33"/>
      <c r="P8" s="21" t="str">
        <f>IF(ISERROR(VLOOKUP(O8,Ubytování!$A:$B,2,0)),"",VLOOKUP(O8,Ubytování!$A:$B,2,0))</f>
        <v/>
      </c>
      <c r="Q8" s="36"/>
      <c r="R8" s="37"/>
      <c r="S8" s="37"/>
      <c r="T8" s="23">
        <f t="shared" si="1"/>
        <v>0</v>
      </c>
      <c r="U8" s="35"/>
      <c r="V8" s="24">
        <f t="shared" si="2"/>
        <v>0</v>
      </c>
      <c r="W8" s="25">
        <f t="shared" si="3"/>
        <v>0</v>
      </c>
      <c r="X8" s="38"/>
      <c r="Y8" s="39"/>
      <c r="Z8" s="40"/>
      <c r="AA8" s="41"/>
      <c r="AB8" s="41"/>
    </row>
    <row r="9" spans="1:28" ht="27" customHeight="1" x14ac:dyDescent="0.2">
      <c r="A9" s="30">
        <v>7</v>
      </c>
      <c r="B9" s="31"/>
      <c r="C9" s="31"/>
      <c r="D9" s="31"/>
      <c r="E9" s="32"/>
      <c r="F9" s="32"/>
      <c r="G9" s="33"/>
      <c r="H9" s="34"/>
      <c r="I9" s="35" cm="1">
        <f t="array" ref="I9">_xlfn.IFS(AND(H9="A",F9&gt;2299),0,OR(H9="B",H9="C"),800,OR(ISBLANK(H9),ISBLANK(F9)),0,AND(H9="A",F9&lt;2300,F9&gt;2199),700,AND(H9="A",F9&lt;2200,F9&gt;1999),900,AND(H9="A",F9&lt;2000,F9&gt;1799),1100,AND(H9="A",F9&lt;1800,F9&gt;1599),1600)</f>
        <v>0</v>
      </c>
      <c r="J9" s="34"/>
      <c r="K9" s="35"/>
      <c r="L9" s="20">
        <f t="shared" si="0"/>
        <v>0</v>
      </c>
      <c r="M9" s="33"/>
      <c r="N9" s="33"/>
      <c r="O9" s="33"/>
      <c r="P9" s="21" t="str">
        <f>IF(ISERROR(VLOOKUP(O9,Ubytování!$A:$B,2,0)),"",VLOOKUP(O9,Ubytování!$A:$B,2,0))</f>
        <v/>
      </c>
      <c r="Q9" s="36"/>
      <c r="R9" s="37"/>
      <c r="S9" s="37"/>
      <c r="T9" s="23">
        <f t="shared" si="1"/>
        <v>0</v>
      </c>
      <c r="U9" s="35"/>
      <c r="V9" s="24">
        <f t="shared" si="2"/>
        <v>0</v>
      </c>
      <c r="W9" s="25">
        <f t="shared" si="3"/>
        <v>0</v>
      </c>
      <c r="X9" s="38"/>
      <c r="Y9" s="39"/>
      <c r="Z9" s="40"/>
      <c r="AA9" s="41"/>
      <c r="AB9" s="41"/>
    </row>
    <row r="10" spans="1:28" ht="27" customHeight="1" x14ac:dyDescent="0.2">
      <c r="A10" s="30">
        <v>8</v>
      </c>
      <c r="B10" s="31"/>
      <c r="C10" s="31"/>
      <c r="D10" s="31"/>
      <c r="E10" s="32"/>
      <c r="F10" s="32"/>
      <c r="G10" s="33"/>
      <c r="H10" s="34"/>
      <c r="I10" s="35" cm="1">
        <f t="array" ref="I10">_xlfn.IFS(AND(H10="A",F10&gt;2299),0,OR(H10="B",H10="C"),800,OR(ISBLANK(H10),ISBLANK(F10)),0,AND(H10="A",F10&lt;2300,F10&gt;2199),700,AND(H10="A",F10&lt;2200,F10&gt;1999),900,AND(H10="A",F10&lt;2000,F10&gt;1799),1100,AND(H10="A",F10&lt;1800,F10&gt;1599),1600)</f>
        <v>0</v>
      </c>
      <c r="J10" s="34"/>
      <c r="K10" s="35"/>
      <c r="L10" s="20">
        <f t="shared" si="0"/>
        <v>0</v>
      </c>
      <c r="M10" s="33"/>
      <c r="N10" s="33"/>
      <c r="O10" s="33"/>
      <c r="P10" s="21" t="str">
        <f>IF(ISERROR(VLOOKUP(O10,Ubytování!$A:$B,2,0)),"",VLOOKUP(O10,Ubytování!$A:$B,2,0))</f>
        <v/>
      </c>
      <c r="Q10" s="36"/>
      <c r="R10" s="37"/>
      <c r="S10" s="37"/>
      <c r="T10" s="23">
        <f t="shared" si="1"/>
        <v>0</v>
      </c>
      <c r="U10" s="35"/>
      <c r="V10" s="24">
        <f t="shared" si="2"/>
        <v>0</v>
      </c>
      <c r="W10" s="25">
        <f t="shared" si="3"/>
        <v>0</v>
      </c>
      <c r="X10" s="38"/>
      <c r="Y10" s="39"/>
      <c r="Z10" s="40"/>
      <c r="AA10" s="41"/>
      <c r="AB10" s="41"/>
    </row>
    <row r="11" spans="1:28" ht="27" customHeight="1" x14ac:dyDescent="0.2">
      <c r="A11" s="30">
        <v>9</v>
      </c>
      <c r="B11" s="31"/>
      <c r="C11" s="31"/>
      <c r="D11" s="31"/>
      <c r="E11" s="32"/>
      <c r="F11" s="32"/>
      <c r="G11" s="33"/>
      <c r="H11" s="34"/>
      <c r="I11" s="35" cm="1">
        <f t="array" ref="I11">_xlfn.IFS(AND(H11="A",F11&gt;2299),0,OR(H11="B",H11="C"),800,OR(ISBLANK(H11),ISBLANK(F11)),0,AND(H11="A",F11&lt;2300,F11&gt;2199),700,AND(H11="A",F11&lt;2200,F11&gt;1999),900,AND(H11="A",F11&lt;2000,F11&gt;1799),1100,AND(H11="A",F11&lt;1800,F11&gt;1599),1600)</f>
        <v>0</v>
      </c>
      <c r="J11" s="34"/>
      <c r="K11" s="35"/>
      <c r="L11" s="20">
        <f t="shared" si="0"/>
        <v>0</v>
      </c>
      <c r="M11" s="33"/>
      <c r="N11" s="33"/>
      <c r="O11" s="33"/>
      <c r="P11" s="21" t="str">
        <f>IF(ISERROR(VLOOKUP(O11,Ubytování!$A:$B,2,0)),"",VLOOKUP(O11,Ubytování!$A:$B,2,0))</f>
        <v/>
      </c>
      <c r="Q11" s="36"/>
      <c r="R11" s="37"/>
      <c r="S11" s="37"/>
      <c r="T11" s="23">
        <f t="shared" si="1"/>
        <v>0</v>
      </c>
      <c r="U11" s="35"/>
      <c r="V11" s="24">
        <f t="shared" si="2"/>
        <v>0</v>
      </c>
      <c r="W11" s="25">
        <f t="shared" si="3"/>
        <v>0</v>
      </c>
      <c r="X11" s="38"/>
      <c r="Y11" s="39"/>
      <c r="Z11" s="40"/>
      <c r="AA11" s="41"/>
      <c r="AB11" s="41"/>
    </row>
    <row r="12" spans="1:28" ht="27" customHeight="1" x14ac:dyDescent="0.2">
      <c r="A12" s="30">
        <v>10</v>
      </c>
      <c r="B12" s="31"/>
      <c r="C12" s="31"/>
      <c r="D12" s="31"/>
      <c r="E12" s="32"/>
      <c r="F12" s="32"/>
      <c r="G12" s="33"/>
      <c r="H12" s="34"/>
      <c r="I12" s="35" cm="1">
        <f t="array" ref="I12">_xlfn.IFS(AND(H12="A",F12&gt;2299),0,OR(H12="B",H12="C"),800,OR(ISBLANK(H12),ISBLANK(F12)),0,AND(H12="A",F12&lt;2300,F12&gt;2199),700,AND(H12="A",F12&lt;2200,F12&gt;1999),900,AND(H12="A",F12&lt;2000,F12&gt;1799),1100,AND(H12="A",F12&lt;1800,F12&gt;1599),1600)</f>
        <v>0</v>
      </c>
      <c r="J12" s="34"/>
      <c r="K12" s="35"/>
      <c r="L12" s="20">
        <f t="shared" si="0"/>
        <v>0</v>
      </c>
      <c r="M12" s="33"/>
      <c r="N12" s="33"/>
      <c r="O12" s="33"/>
      <c r="P12" s="21"/>
      <c r="Q12" s="36"/>
      <c r="R12" s="37"/>
      <c r="S12" s="37"/>
      <c r="T12" s="23">
        <f t="shared" si="1"/>
        <v>0</v>
      </c>
      <c r="U12" s="35"/>
      <c r="V12" s="24">
        <f t="shared" si="2"/>
        <v>0</v>
      </c>
      <c r="W12" s="25">
        <f t="shared" si="3"/>
        <v>0</v>
      </c>
      <c r="X12" s="38"/>
      <c r="Y12" s="39"/>
      <c r="Z12" s="40"/>
      <c r="AA12" s="41"/>
      <c r="AB12" s="41"/>
    </row>
    <row r="13" spans="1:28" ht="27" customHeight="1" x14ac:dyDescent="0.2">
      <c r="A13" s="30">
        <v>11</v>
      </c>
      <c r="B13" s="31"/>
      <c r="C13" s="31"/>
      <c r="D13" s="31"/>
      <c r="E13" s="32"/>
      <c r="F13" s="32"/>
      <c r="G13" s="33"/>
      <c r="H13" s="34"/>
      <c r="I13" s="35" cm="1">
        <f t="array" ref="I13">_xlfn.IFS(AND(H13="A",F13&gt;2299),0,OR(H13="B",H13="C"),800,OR(ISBLANK(H13),ISBLANK(F13)),0,AND(H13="A",F13&lt;2300,F13&gt;2199),700,AND(H13="A",F13&lt;2200,F13&gt;1999),900,AND(H13="A",F13&lt;2000,F13&gt;1799),1100,AND(H13="A",F13&lt;1800,F13&gt;1599),1600)</f>
        <v>0</v>
      </c>
      <c r="J13" s="34"/>
      <c r="K13" s="35"/>
      <c r="L13" s="20">
        <f t="shared" si="0"/>
        <v>0</v>
      </c>
      <c r="M13" s="33"/>
      <c r="N13" s="33"/>
      <c r="O13" s="33"/>
      <c r="P13" s="21"/>
      <c r="Q13" s="36"/>
      <c r="R13" s="37"/>
      <c r="S13" s="37"/>
      <c r="T13" s="23">
        <f t="shared" si="1"/>
        <v>0</v>
      </c>
      <c r="U13" s="35"/>
      <c r="V13" s="24">
        <f t="shared" si="2"/>
        <v>0</v>
      </c>
      <c r="W13" s="25">
        <f t="shared" si="3"/>
        <v>0</v>
      </c>
      <c r="X13" s="38"/>
      <c r="Y13" s="39"/>
      <c r="Z13" s="40"/>
      <c r="AA13" s="41"/>
      <c r="AB13" s="41"/>
    </row>
    <row r="14" spans="1:28" ht="27" customHeight="1" x14ac:dyDescent="0.2">
      <c r="A14" s="30">
        <v>12</v>
      </c>
      <c r="B14" s="31"/>
      <c r="C14" s="31"/>
      <c r="D14" s="31"/>
      <c r="E14" s="32"/>
      <c r="F14" s="32"/>
      <c r="G14" s="33"/>
      <c r="H14" s="34"/>
      <c r="I14" s="35" cm="1">
        <f t="array" ref="I14">_xlfn.IFS(AND(H14="A",F14&gt;2299),0,OR(H14="B",H14="C"),800,OR(ISBLANK(H14),ISBLANK(F14)),0,AND(H14="A",F14&lt;2300,F14&gt;2199),700,AND(H14="A",F14&lt;2200,F14&gt;1999),900,AND(H14="A",F14&lt;2000,F14&gt;1799),1100,AND(H14="A",F14&lt;1800,F14&gt;1599),1600)</f>
        <v>0</v>
      </c>
      <c r="J14" s="34"/>
      <c r="K14" s="35"/>
      <c r="L14" s="20">
        <f t="shared" si="0"/>
        <v>0</v>
      </c>
      <c r="M14" s="33"/>
      <c r="N14" s="33"/>
      <c r="O14" s="33"/>
      <c r="P14" s="21"/>
      <c r="Q14" s="36"/>
      <c r="R14" s="37"/>
      <c r="S14" s="37"/>
      <c r="T14" s="23">
        <f t="shared" si="1"/>
        <v>0</v>
      </c>
      <c r="U14" s="35"/>
      <c r="V14" s="24">
        <f t="shared" si="2"/>
        <v>0</v>
      </c>
      <c r="W14" s="25">
        <f t="shared" si="3"/>
        <v>0</v>
      </c>
      <c r="X14" s="38"/>
      <c r="Y14" s="39"/>
      <c r="Z14" s="40"/>
      <c r="AA14" s="41"/>
      <c r="AB14" s="41"/>
    </row>
    <row r="15" spans="1:28" ht="27" customHeight="1" x14ac:dyDescent="0.2">
      <c r="A15" s="30">
        <v>13</v>
      </c>
      <c r="B15" s="31"/>
      <c r="C15" s="31"/>
      <c r="D15" s="31"/>
      <c r="E15" s="32"/>
      <c r="F15" s="32"/>
      <c r="G15" s="33"/>
      <c r="H15" s="34"/>
      <c r="I15" s="35" cm="1">
        <f t="array" ref="I15">_xlfn.IFS(AND(H15="A",F15&gt;2299),0,OR(H15="B",H15="C"),800,OR(ISBLANK(H15),ISBLANK(F15)),0,AND(H15="A",F15&lt;2300,F15&gt;2199),700,AND(H15="A",F15&lt;2200,F15&gt;1999),900,AND(H15="A",F15&lt;2000,F15&gt;1799),1100,AND(H15="A",F15&lt;1800,F15&gt;1599),1600)</f>
        <v>0</v>
      </c>
      <c r="J15" s="34"/>
      <c r="K15" s="35"/>
      <c r="L15" s="20">
        <f t="shared" si="0"/>
        <v>0</v>
      </c>
      <c r="M15" s="33"/>
      <c r="N15" s="33"/>
      <c r="O15" s="33"/>
      <c r="P15" s="21"/>
      <c r="Q15" s="36"/>
      <c r="R15" s="37"/>
      <c r="S15" s="37"/>
      <c r="T15" s="23">
        <f t="shared" si="1"/>
        <v>0</v>
      </c>
      <c r="U15" s="35"/>
      <c r="V15" s="24">
        <f t="shared" si="2"/>
        <v>0</v>
      </c>
      <c r="W15" s="25">
        <f t="shared" si="3"/>
        <v>0</v>
      </c>
      <c r="X15" s="38"/>
      <c r="Y15" s="39"/>
      <c r="Z15" s="40"/>
      <c r="AA15" s="41"/>
      <c r="AB15" s="41"/>
    </row>
    <row r="16" spans="1:28" ht="27" customHeight="1" x14ac:dyDescent="0.2">
      <c r="A16" s="30">
        <v>14</v>
      </c>
      <c r="B16" s="31"/>
      <c r="C16" s="31"/>
      <c r="D16" s="31"/>
      <c r="E16" s="32"/>
      <c r="F16" s="32"/>
      <c r="G16" s="33"/>
      <c r="H16" s="34"/>
      <c r="I16" s="35" cm="1">
        <f t="array" ref="I16">_xlfn.IFS(AND(H16="A",F16&gt;2299),0,OR(H16="B",H16="C"),800,OR(ISBLANK(H16),ISBLANK(F16)),0,AND(H16="A",F16&lt;2300,F16&gt;2199),700,AND(H16="A",F16&lt;2200,F16&gt;1999),900,AND(H16="A",F16&lt;2000,F16&gt;1799),1100,AND(H16="A",F16&lt;1800,F16&gt;1599),1600)</f>
        <v>0</v>
      </c>
      <c r="J16" s="34"/>
      <c r="K16" s="35"/>
      <c r="L16" s="20">
        <f t="shared" si="0"/>
        <v>0</v>
      </c>
      <c r="M16" s="33"/>
      <c r="N16" s="33"/>
      <c r="O16" s="33"/>
      <c r="P16" s="21"/>
      <c r="Q16" s="36"/>
      <c r="R16" s="37"/>
      <c r="S16" s="37"/>
      <c r="T16" s="23">
        <f t="shared" si="1"/>
        <v>0</v>
      </c>
      <c r="U16" s="35"/>
      <c r="V16" s="24">
        <f t="shared" si="2"/>
        <v>0</v>
      </c>
      <c r="W16" s="25">
        <f t="shared" si="3"/>
        <v>0</v>
      </c>
      <c r="X16" s="38"/>
      <c r="Y16" s="39"/>
      <c r="Z16" s="40"/>
      <c r="AA16" s="41"/>
      <c r="AB16" s="41"/>
    </row>
    <row r="17" spans="1:28" ht="27" customHeight="1" x14ac:dyDescent="0.2">
      <c r="A17" s="30">
        <v>15</v>
      </c>
      <c r="B17" s="31"/>
      <c r="C17" s="31"/>
      <c r="D17" s="31"/>
      <c r="E17" s="32"/>
      <c r="F17" s="32"/>
      <c r="G17" s="33"/>
      <c r="H17" s="34"/>
      <c r="I17" s="35" cm="1">
        <f t="array" ref="I17">_xlfn.IFS(AND(H17="A",F17&gt;2299),0,OR(H17="B",H17="C"),800,OR(ISBLANK(H17),ISBLANK(F17)),0,AND(H17="A",F17&lt;2300,F17&gt;2199),700,AND(H17="A",F17&lt;2200,F17&gt;1999),900,AND(H17="A",F17&lt;2000,F17&gt;1799),1100,AND(H17="A",F17&lt;1800,F17&gt;1599),1600)</f>
        <v>0</v>
      </c>
      <c r="J17" s="31"/>
      <c r="K17" s="35"/>
      <c r="L17" s="20">
        <f t="shared" si="0"/>
        <v>0</v>
      </c>
      <c r="M17" s="33"/>
      <c r="N17" s="33"/>
      <c r="O17" s="33"/>
      <c r="P17" s="21"/>
      <c r="Q17" s="36"/>
      <c r="R17" s="37"/>
      <c r="S17" s="37"/>
      <c r="T17" s="23">
        <f t="shared" si="1"/>
        <v>0</v>
      </c>
      <c r="U17" s="35"/>
      <c r="V17" s="24">
        <f t="shared" si="2"/>
        <v>0</v>
      </c>
      <c r="W17" s="25">
        <f t="shared" si="3"/>
        <v>0</v>
      </c>
      <c r="X17" s="38"/>
      <c r="Y17" s="39"/>
      <c r="Z17" s="40"/>
      <c r="AA17" s="41"/>
      <c r="AB17" s="41"/>
    </row>
    <row r="18" spans="1:28" ht="27" customHeight="1" x14ac:dyDescent="0.2">
      <c r="A18" s="30">
        <v>16</v>
      </c>
      <c r="B18" s="31"/>
      <c r="C18" s="31"/>
      <c r="D18" s="31"/>
      <c r="E18" s="32"/>
      <c r="F18" s="32"/>
      <c r="G18" s="33"/>
      <c r="H18" s="34"/>
      <c r="I18" s="35" cm="1">
        <f t="array" ref="I18">_xlfn.IFS(AND(H18="A",F18&gt;2299),0,OR(H18="B",H18="C"),800,OR(ISBLANK(H18),ISBLANK(F18)),0,AND(H18="A",F18&lt;2300,F18&gt;2199),700,AND(H18="A",F18&lt;2200,F18&gt;1999),900,AND(H18="A",F18&lt;2000,F18&gt;1799),1100,AND(H18="A",F18&lt;1800,F18&gt;1599),1600)</f>
        <v>0</v>
      </c>
      <c r="J18" s="31"/>
      <c r="K18" s="35"/>
      <c r="L18" s="20">
        <f t="shared" si="0"/>
        <v>0</v>
      </c>
      <c r="M18" s="33"/>
      <c r="N18" s="33"/>
      <c r="O18" s="33"/>
      <c r="P18" s="21"/>
      <c r="Q18" s="36"/>
      <c r="R18" s="37"/>
      <c r="S18" s="37"/>
      <c r="T18" s="23">
        <f t="shared" si="1"/>
        <v>0</v>
      </c>
      <c r="U18" s="35"/>
      <c r="V18" s="24">
        <f t="shared" si="2"/>
        <v>0</v>
      </c>
      <c r="W18" s="25">
        <f t="shared" si="3"/>
        <v>0</v>
      </c>
      <c r="X18" s="38"/>
      <c r="Y18" s="39"/>
      <c r="Z18" s="40"/>
      <c r="AA18" s="41"/>
      <c r="AB18" s="41"/>
    </row>
    <row r="19" spans="1:28" ht="27" customHeight="1" x14ac:dyDescent="0.2">
      <c r="A19" s="30">
        <v>17</v>
      </c>
      <c r="B19" s="31"/>
      <c r="C19" s="31"/>
      <c r="D19" s="31"/>
      <c r="E19" s="32"/>
      <c r="F19" s="32"/>
      <c r="G19" s="33"/>
      <c r="H19" s="34"/>
      <c r="I19" s="35" cm="1">
        <f t="array" ref="I19">_xlfn.IFS(AND(H19="A",F19&gt;2299),0,OR(H19="B",H19="C"),800,OR(ISBLANK(H19),ISBLANK(F19)),0,AND(H19="A",F19&lt;2300,F19&gt;2199),700,AND(H19="A",F19&lt;2200,F19&gt;1999),900,AND(H19="A",F19&lt;2000,F19&gt;1799),1100,AND(H19="A",F19&lt;1800,F19&gt;1599),1600)</f>
        <v>0</v>
      </c>
      <c r="J19" s="31"/>
      <c r="K19" s="35"/>
      <c r="L19" s="20">
        <f t="shared" si="0"/>
        <v>0</v>
      </c>
      <c r="M19" s="33"/>
      <c r="N19" s="33"/>
      <c r="O19" s="33"/>
      <c r="P19" s="21"/>
      <c r="Q19" s="36"/>
      <c r="R19" s="37"/>
      <c r="S19" s="37"/>
      <c r="T19" s="23">
        <f t="shared" si="1"/>
        <v>0</v>
      </c>
      <c r="U19" s="35"/>
      <c r="V19" s="24">
        <f t="shared" si="2"/>
        <v>0</v>
      </c>
      <c r="W19" s="25">
        <f t="shared" si="3"/>
        <v>0</v>
      </c>
      <c r="X19" s="38"/>
      <c r="Y19" s="39"/>
      <c r="Z19" s="40"/>
      <c r="AA19" s="41"/>
      <c r="AB19" s="41"/>
    </row>
    <row r="20" spans="1:28" ht="27" customHeight="1" x14ac:dyDescent="0.2">
      <c r="A20" s="30">
        <v>18</v>
      </c>
      <c r="B20" s="31"/>
      <c r="C20" s="31"/>
      <c r="D20" s="31"/>
      <c r="E20" s="32"/>
      <c r="F20" s="32"/>
      <c r="G20" s="33"/>
      <c r="H20" s="34"/>
      <c r="I20" s="35" cm="1">
        <f t="array" ref="I20">_xlfn.IFS(AND(H20="A",F20&gt;2299),0,OR(H20="B",H20="C"),800,OR(ISBLANK(H20),ISBLANK(F20)),0,AND(H20="A",F20&lt;2300,F20&gt;2199),700,AND(H20="A",F20&lt;2200,F20&gt;1999),900,AND(H20="A",F20&lt;2000,F20&gt;1799),1100,AND(H20="A",F20&lt;1800,F20&gt;1599),1600)</f>
        <v>0</v>
      </c>
      <c r="J20" s="31"/>
      <c r="K20" s="35"/>
      <c r="L20" s="20">
        <f t="shared" si="0"/>
        <v>0</v>
      </c>
      <c r="M20" s="33"/>
      <c r="N20" s="33"/>
      <c r="O20" s="33"/>
      <c r="P20" s="21"/>
      <c r="Q20" s="36"/>
      <c r="R20" s="37"/>
      <c r="S20" s="37"/>
      <c r="T20" s="23">
        <f t="shared" si="1"/>
        <v>0</v>
      </c>
      <c r="U20" s="35"/>
      <c r="V20" s="24">
        <f t="shared" si="2"/>
        <v>0</v>
      </c>
      <c r="W20" s="25">
        <f t="shared" si="3"/>
        <v>0</v>
      </c>
      <c r="X20" s="38"/>
      <c r="Y20" s="39"/>
      <c r="Z20" s="40"/>
      <c r="AA20" s="41"/>
      <c r="AB20" s="41"/>
    </row>
    <row r="21" spans="1:28" ht="27" customHeight="1" x14ac:dyDescent="0.2">
      <c r="A21" s="30">
        <v>19</v>
      </c>
      <c r="B21" s="31"/>
      <c r="C21" s="31"/>
      <c r="D21" s="31"/>
      <c r="E21" s="32"/>
      <c r="F21" s="32"/>
      <c r="G21" s="33"/>
      <c r="H21" s="34"/>
      <c r="I21" s="35" cm="1">
        <f t="array" ref="I21">_xlfn.IFS(AND(H21="A",F21&gt;2299),0,OR(H21="B",H21="C"),800,OR(ISBLANK(H21),ISBLANK(F21)),0,AND(H21="A",F21&lt;2300,F21&gt;2199),700,AND(H21="A",F21&lt;2200,F21&gt;1999),900,AND(H21="A",F21&lt;2000,F21&gt;1799),1100,AND(H21="A",F21&lt;1800,F21&gt;1599),1600)</f>
        <v>0</v>
      </c>
      <c r="J21" s="31"/>
      <c r="K21" s="35"/>
      <c r="L21" s="20">
        <f t="shared" si="0"/>
        <v>0</v>
      </c>
      <c r="M21" s="33"/>
      <c r="N21" s="33"/>
      <c r="O21" s="33"/>
      <c r="P21" s="21"/>
      <c r="Q21" s="36"/>
      <c r="R21" s="37"/>
      <c r="S21" s="37"/>
      <c r="T21" s="23">
        <f t="shared" si="1"/>
        <v>0</v>
      </c>
      <c r="U21" s="35"/>
      <c r="V21" s="24">
        <f t="shared" si="2"/>
        <v>0</v>
      </c>
      <c r="W21" s="25">
        <f t="shared" si="3"/>
        <v>0</v>
      </c>
      <c r="X21" s="38"/>
      <c r="Y21" s="39"/>
      <c r="Z21" s="40"/>
      <c r="AA21" s="41"/>
      <c r="AB21" s="41"/>
    </row>
    <row r="22" spans="1:28" ht="27" customHeight="1" x14ac:dyDescent="0.2">
      <c r="A22" s="30">
        <v>20</v>
      </c>
      <c r="B22" s="31"/>
      <c r="C22" s="31"/>
      <c r="D22" s="31"/>
      <c r="E22" s="32"/>
      <c r="F22" s="32"/>
      <c r="G22" s="33"/>
      <c r="H22" s="34"/>
      <c r="I22" s="35" cm="1">
        <f t="array" ref="I22">_xlfn.IFS(AND(H22="A",F22&gt;2299),0,OR(H22="B",H22="C"),800,OR(ISBLANK(H22),ISBLANK(F22)),0,AND(H22="A",F22&lt;2300,F22&gt;2199),700,AND(H22="A",F22&lt;2200,F22&gt;1999),900,AND(H22="A",F22&lt;2000,F22&gt;1799),1100,AND(H22="A",F22&lt;1800,F22&gt;1599),1600)</f>
        <v>0</v>
      </c>
      <c r="J22" s="31"/>
      <c r="K22" s="35"/>
      <c r="L22" s="20">
        <f t="shared" si="0"/>
        <v>0</v>
      </c>
      <c r="M22" s="33"/>
      <c r="N22" s="33"/>
      <c r="O22" s="33"/>
      <c r="P22" s="21"/>
      <c r="Q22" s="36"/>
      <c r="R22" s="37"/>
      <c r="S22" s="37"/>
      <c r="T22" s="23">
        <f t="shared" si="1"/>
        <v>0</v>
      </c>
      <c r="U22" s="35"/>
      <c r="V22" s="24">
        <f t="shared" si="2"/>
        <v>0</v>
      </c>
      <c r="W22" s="25">
        <f t="shared" si="3"/>
        <v>0</v>
      </c>
      <c r="X22" s="38"/>
      <c r="Y22" s="39"/>
      <c r="Z22" s="40"/>
      <c r="AA22" s="41"/>
      <c r="AB22" s="41"/>
    </row>
    <row r="23" spans="1:28" ht="15.75" x14ac:dyDescent="0.2">
      <c r="A23" s="42" t="s">
        <v>67</v>
      </c>
    </row>
  </sheetData>
  <conditionalFormatting sqref="I3:I22">
    <cfRule type="cellIs" dxfId="0" priority="1" operator="equal">
      <formula>0</formula>
    </cfRule>
  </conditionalFormatting>
  <dataValidations count="13">
    <dataValidation type="list" allowBlank="1" showInputMessage="1" showErrorMessage="1" sqref="N2:N22" xr:uid="{00000000-0002-0000-0100-000000000000}">
      <formula1>"1L,2L,3L,4L"</formula1>
      <formula2>0</formula2>
    </dataValidation>
    <dataValidation type="list" allowBlank="1" showInputMessage="1" showErrorMessage="1" sqref="H2:H22" xr:uid="{00000000-0002-0000-0100-000002000000}">
      <formula1>"A,B,C,Doprovod"</formula1>
      <formula2>0</formula2>
    </dataValidation>
    <dataValidation type="list" allowBlank="1" showInputMessage="1" showErrorMessage="1" sqref="X2:X22" xr:uid="{00000000-0002-0000-0100-000003000000}">
      <formula1>"Převodem (účet propozice),Převodem (faktura),Na místě (s příplatkem)"</formula1>
      <formula2>0</formula2>
    </dataValidation>
    <dataValidation type="whole" allowBlank="1" showInputMessage="1" showErrorMessage="1" sqref="E3:F22" xr:uid="{00000000-0002-0000-0100-000004000000}">
      <formula1>1000</formula1>
      <formula2>3000</formula2>
    </dataValidation>
    <dataValidation type="whole" allowBlank="1" showInputMessage="1" showErrorMessage="1" sqref="U2" xr:uid="{00000000-0002-0000-0100-000005000000}">
      <formula1>100</formula1>
      <formula2>500</formula2>
    </dataValidation>
    <dataValidation type="date" allowBlank="1" showInputMessage="1" showErrorMessage="1" sqref="C2" xr:uid="{00000000-0002-0000-0100-000006000000}">
      <formula1>7306</formula1>
      <formula2>38718</formula2>
    </dataValidation>
    <dataValidation type="list" allowBlank="1" showInputMessage="1" showErrorMessage="1" sqref="M2:M22" xr:uid="{00000000-0002-0000-0100-000007000000}">
      <formula1>"ANO,NE"</formula1>
      <formula2>0</formula2>
    </dataValidation>
    <dataValidation type="whole" allowBlank="1" showInputMessage="1" showErrorMessage="1" sqref="E2:F2" xr:uid="{00000000-0002-0000-0100-000008000000}">
      <formula1>1200</formula1>
      <formula2>3000</formula2>
    </dataValidation>
    <dataValidation type="whole" allowBlank="1" showInputMessage="1" showErrorMessage="1" sqref="V2:V22 K2:K22" xr:uid="{00000000-0002-0000-0100-000009000000}">
      <formula1>-5000</formula1>
      <formula2>5000</formula2>
    </dataValidation>
    <dataValidation type="date" allowBlank="1" showInputMessage="1" showErrorMessage="1" sqref="C17:C22" xr:uid="{00000000-0002-0000-0100-00000B000000}">
      <formula1>7306</formula1>
      <formula2>45449</formula2>
    </dataValidation>
    <dataValidation type="date" allowBlank="1" showInputMessage="1" showErrorMessage="1" sqref="C3:C16" xr:uid="{682EE264-8461-4553-95A1-F58DBF6638EC}">
      <formula1>7306</formula1>
      <formula2>45814</formula2>
    </dataValidation>
    <dataValidation type="date" allowBlank="1" showInputMessage="1" showErrorMessage="1" sqref="R2:S22" xr:uid="{FAE528AB-FF9F-4EBF-AFC4-319DEC2EF061}">
      <formula1>46193</formula1>
      <formula2>46218</formula2>
    </dataValidation>
    <dataValidation type="list" allowBlank="1" showInputMessage="1" showErrorMessage="1" sqref="O3:O22" xr:uid="{6FC94130-00FB-4400-BE32-993F96951E51}">
      <formula1>"A,B,C,D,E,F,G,H,I"</formula1>
    </dataValidation>
  </dataValidations>
  <hyperlinks>
    <hyperlink ref="Z2" r:id="rId1" xr:uid="{00000000-0004-0000-0100-000000000000}"/>
  </hyperlinks>
  <pageMargins left="0.78749999999999998" right="0.78749999999999998" top="0.98402777777777795" bottom="0.98402777777777795" header="0.511811023622047" footer="0.511811023622047"/>
  <pageSetup paperSize="9" orientation="portrait" horizontalDpi="300" verticalDpi="30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BB4E5F-A293-493C-83FC-C5DFB4049A0E}">
  <sheetPr>
    <pageSetUpPr fitToPage="1"/>
  </sheetPr>
  <dimension ref="A1:I12"/>
  <sheetViews>
    <sheetView workbookViewId="0">
      <selection activeCell="C10" sqref="C10"/>
    </sheetView>
  </sheetViews>
  <sheetFormatPr defaultRowHeight="12.75" x14ac:dyDescent="0.2"/>
  <cols>
    <col min="1" max="1" width="4" bestFit="1" customWidth="1"/>
    <col min="2" max="2" width="21.42578125" customWidth="1"/>
    <col min="3" max="3" width="30.85546875" customWidth="1"/>
    <col min="4" max="4" width="54.28515625" style="49" bestFit="1" customWidth="1"/>
    <col min="5" max="5" width="14.5703125" style="46" customWidth="1"/>
  </cols>
  <sheetData>
    <row r="1" spans="1:9" ht="32.25" customHeight="1" x14ac:dyDescent="0.2">
      <c r="A1" s="55" t="s">
        <v>68</v>
      </c>
      <c r="B1" s="55"/>
      <c r="C1" s="55"/>
      <c r="D1" s="55"/>
      <c r="E1" s="55"/>
      <c r="F1" s="59" t="s">
        <v>101</v>
      </c>
      <c r="G1" s="59"/>
      <c r="H1" s="59"/>
      <c r="I1" s="59"/>
    </row>
    <row r="2" spans="1:9" ht="19.5" customHeight="1" x14ac:dyDescent="0.2">
      <c r="A2" s="56" t="s">
        <v>69</v>
      </c>
      <c r="B2" s="57" t="s">
        <v>70</v>
      </c>
      <c r="C2" s="57" t="s">
        <v>52</v>
      </c>
      <c r="D2" s="58" t="s">
        <v>71</v>
      </c>
      <c r="E2" s="50" t="s">
        <v>111</v>
      </c>
      <c r="F2" s="57" t="s">
        <v>72</v>
      </c>
      <c r="G2" s="57" t="s">
        <v>63</v>
      </c>
      <c r="H2" s="57" t="s">
        <v>73</v>
      </c>
      <c r="I2" s="57" t="s">
        <v>74</v>
      </c>
    </row>
    <row r="3" spans="1:9" ht="18.75" customHeight="1" x14ac:dyDescent="0.2">
      <c r="A3" s="56"/>
      <c r="B3" s="57"/>
      <c r="C3" s="57"/>
      <c r="D3" s="58"/>
      <c r="E3" s="50" t="s">
        <v>103</v>
      </c>
      <c r="F3" s="57"/>
      <c r="G3" s="57"/>
      <c r="H3" s="57"/>
      <c r="I3" s="57"/>
    </row>
    <row r="4" spans="1:9" ht="49.9" customHeight="1" x14ac:dyDescent="0.2">
      <c r="A4" s="51" t="s">
        <v>61</v>
      </c>
      <c r="B4" s="44" t="s">
        <v>118</v>
      </c>
      <c r="C4" s="45" t="s">
        <v>112</v>
      </c>
      <c r="D4" s="47"/>
      <c r="E4" s="51" t="s">
        <v>105</v>
      </c>
      <c r="F4" s="51">
        <v>600</v>
      </c>
      <c r="G4" s="51">
        <v>450</v>
      </c>
      <c r="H4" s="51" t="s">
        <v>102</v>
      </c>
      <c r="I4" s="51" t="s">
        <v>102</v>
      </c>
    </row>
    <row r="5" spans="1:9" ht="49.9" customHeight="1" x14ac:dyDescent="0.2">
      <c r="A5" s="52" t="s">
        <v>77</v>
      </c>
      <c r="B5" s="53" t="s">
        <v>106</v>
      </c>
      <c r="C5" s="54" t="s">
        <v>75</v>
      </c>
      <c r="D5" s="48" t="s">
        <v>113</v>
      </c>
      <c r="E5" s="52" t="s">
        <v>76</v>
      </c>
      <c r="F5" s="52">
        <v>650</v>
      </c>
      <c r="G5" s="52">
        <v>600</v>
      </c>
      <c r="H5" s="52">
        <v>600</v>
      </c>
      <c r="I5" s="52" t="s">
        <v>102</v>
      </c>
    </row>
    <row r="6" spans="1:9" ht="49.9" customHeight="1" x14ac:dyDescent="0.2">
      <c r="A6" s="51" t="s">
        <v>60</v>
      </c>
      <c r="B6" s="44" t="s">
        <v>86</v>
      </c>
      <c r="C6" s="43" t="s">
        <v>107</v>
      </c>
      <c r="D6" s="48" t="s">
        <v>114</v>
      </c>
      <c r="E6" s="51" t="s">
        <v>87</v>
      </c>
      <c r="F6" s="51">
        <v>650</v>
      </c>
      <c r="G6" s="51">
        <v>500</v>
      </c>
      <c r="H6" s="51">
        <v>500</v>
      </c>
      <c r="I6" s="51">
        <v>500</v>
      </c>
    </row>
    <row r="7" spans="1:9" ht="49.9" customHeight="1" x14ac:dyDescent="0.2">
      <c r="A7" s="51" t="s">
        <v>78</v>
      </c>
      <c r="B7" s="44" t="s">
        <v>82</v>
      </c>
      <c r="C7" s="43" t="s">
        <v>83</v>
      </c>
      <c r="D7" s="48" t="s">
        <v>79</v>
      </c>
      <c r="E7" s="51" t="s">
        <v>84</v>
      </c>
      <c r="F7" s="51">
        <v>650</v>
      </c>
      <c r="G7" s="51">
        <v>550</v>
      </c>
      <c r="H7" s="51" t="s">
        <v>102</v>
      </c>
      <c r="I7" s="51" t="s">
        <v>102</v>
      </c>
    </row>
    <row r="8" spans="1:9" ht="49.9" customHeight="1" x14ac:dyDescent="0.2">
      <c r="A8" s="51" t="s">
        <v>80</v>
      </c>
      <c r="B8" s="44" t="s">
        <v>89</v>
      </c>
      <c r="C8" s="43" t="s">
        <v>90</v>
      </c>
      <c r="D8" s="48"/>
      <c r="E8" s="51" t="s">
        <v>84</v>
      </c>
      <c r="F8" s="51">
        <v>600</v>
      </c>
      <c r="G8" s="51">
        <v>450</v>
      </c>
      <c r="H8" s="51">
        <v>400</v>
      </c>
      <c r="I8" s="51">
        <v>400</v>
      </c>
    </row>
    <row r="9" spans="1:9" ht="49.9" customHeight="1" x14ac:dyDescent="0.2">
      <c r="A9" s="51" t="s">
        <v>81</v>
      </c>
      <c r="B9" s="44" t="s">
        <v>92</v>
      </c>
      <c r="C9" s="43" t="s">
        <v>94</v>
      </c>
      <c r="D9" s="48" t="s">
        <v>93</v>
      </c>
      <c r="E9" s="51" t="s">
        <v>95</v>
      </c>
      <c r="F9" s="51">
        <v>800</v>
      </c>
      <c r="G9" s="51">
        <v>600</v>
      </c>
      <c r="H9" s="51">
        <v>500</v>
      </c>
      <c r="I9" s="51" t="s">
        <v>102</v>
      </c>
    </row>
    <row r="10" spans="1:9" ht="49.9" customHeight="1" x14ac:dyDescent="0.2">
      <c r="A10" s="51" t="s">
        <v>85</v>
      </c>
      <c r="B10" s="44" t="s">
        <v>104</v>
      </c>
      <c r="C10" s="43" t="s">
        <v>108</v>
      </c>
      <c r="D10" s="48" t="s">
        <v>109</v>
      </c>
      <c r="E10" s="51" t="s">
        <v>98</v>
      </c>
      <c r="F10" s="51">
        <v>950</v>
      </c>
      <c r="G10" s="51">
        <v>750</v>
      </c>
      <c r="H10" s="51">
        <v>700</v>
      </c>
      <c r="I10" s="51" t="s">
        <v>102</v>
      </c>
    </row>
    <row r="11" spans="1:9" ht="49.9" customHeight="1" x14ac:dyDescent="0.2">
      <c r="A11" s="51" t="s">
        <v>88</v>
      </c>
      <c r="B11" s="44" t="s">
        <v>96</v>
      </c>
      <c r="C11" s="43" t="s">
        <v>110</v>
      </c>
      <c r="D11" s="48"/>
      <c r="E11" s="51" t="s">
        <v>97</v>
      </c>
      <c r="F11" s="51">
        <v>500</v>
      </c>
      <c r="G11" s="51">
        <v>400</v>
      </c>
      <c r="H11" s="51">
        <v>400</v>
      </c>
      <c r="I11" s="51">
        <v>400</v>
      </c>
    </row>
    <row r="12" spans="1:9" ht="49.9" customHeight="1" x14ac:dyDescent="0.2">
      <c r="A12" s="51" t="s">
        <v>91</v>
      </c>
      <c r="B12" s="44" t="s">
        <v>99</v>
      </c>
      <c r="C12" s="43" t="s">
        <v>100</v>
      </c>
      <c r="D12" s="48" t="s">
        <v>115</v>
      </c>
      <c r="E12" s="51" t="s">
        <v>76</v>
      </c>
      <c r="F12" s="51" t="s">
        <v>116</v>
      </c>
      <c r="G12" s="51" t="s">
        <v>117</v>
      </c>
      <c r="H12" s="51" t="s">
        <v>102</v>
      </c>
      <c r="I12" s="51" t="s">
        <v>102</v>
      </c>
    </row>
  </sheetData>
  <sheetProtection algorithmName="SHA-512" hashValue="3XcgNdl2PT5sXtnyFtRLhugUtyqXQjc2zvxOqr1lg897DBqjuqmsw5+3/nwY/8R6WrSyG8gpsD1VFsWchsCaKg==" saltValue="m3yu1TbnSTIOpuBSRzHZow==" spinCount="100000" sheet="1" objects="1" scenarios="1"/>
  <mergeCells count="10">
    <mergeCell ref="A1:E1"/>
    <mergeCell ref="F1:I1"/>
    <mergeCell ref="A2:A3"/>
    <mergeCell ref="B2:B3"/>
    <mergeCell ref="C2:C3"/>
    <mergeCell ref="D2:D3"/>
    <mergeCell ref="F2:F3"/>
    <mergeCell ref="G2:G3"/>
    <mergeCell ref="H2:H3"/>
    <mergeCell ref="I2:I3"/>
  </mergeCells>
  <hyperlinks>
    <hyperlink ref="D5" r:id="rId1" xr:uid="{E857FA32-3AE6-4CEB-A610-7ABF7ABEEBA6}"/>
  </hyperlinks>
  <pageMargins left="0.70866141732283472" right="0.70866141732283472" top="0.78740157480314965" bottom="0.78740157480314965" header="0.31496062992125984" footer="0.31496062992125984"/>
  <pageSetup paperSize="9" scale="82" orientation="landscape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B31"/>
  <sheetViews>
    <sheetView zoomScaleNormal="100" workbookViewId="0">
      <selection activeCell="B23" sqref="B23"/>
    </sheetView>
  </sheetViews>
  <sheetFormatPr defaultColWidth="9.140625" defaultRowHeight="12.75" x14ac:dyDescent="0.2"/>
  <cols>
    <col min="1" max="1" width="28.140625" style="1" customWidth="1"/>
    <col min="2" max="2" width="140.85546875" style="2" customWidth="1"/>
    <col min="3" max="16384" width="9.140625" style="2"/>
  </cols>
  <sheetData>
    <row r="1" spans="1:2" ht="7.15" customHeight="1" x14ac:dyDescent="0.2"/>
    <row r="2" spans="1:2" ht="23.25" x14ac:dyDescent="0.2">
      <c r="B2" s="3" t="s">
        <v>0</v>
      </c>
    </row>
    <row r="3" spans="1:2" ht="9.6" customHeight="1" x14ac:dyDescent="0.2"/>
    <row r="4" spans="1:2" ht="19.899999999999999" customHeight="1" x14ac:dyDescent="0.2">
      <c r="A4" s="1" t="s">
        <v>1</v>
      </c>
      <c r="B4" s="2" t="s">
        <v>2</v>
      </c>
    </row>
    <row r="5" spans="1:2" ht="19.899999999999999" customHeight="1" x14ac:dyDescent="0.2">
      <c r="A5" s="1" t="s">
        <v>3</v>
      </c>
      <c r="B5" s="2" t="s">
        <v>4</v>
      </c>
    </row>
    <row r="6" spans="1:2" ht="19.899999999999999" customHeight="1" x14ac:dyDescent="0.2">
      <c r="A6" s="1" t="s">
        <v>5</v>
      </c>
      <c r="B6" s="2" t="s">
        <v>6</v>
      </c>
    </row>
    <row r="7" spans="1:2" ht="19.899999999999999" customHeight="1" x14ac:dyDescent="0.2">
      <c r="A7" s="1" t="s">
        <v>7</v>
      </c>
      <c r="B7" s="2" t="s">
        <v>8</v>
      </c>
    </row>
    <row r="8" spans="1:2" ht="19.899999999999999" customHeight="1" x14ac:dyDescent="0.2">
      <c r="A8" s="1" t="s">
        <v>9</v>
      </c>
      <c r="B8" s="2" t="s">
        <v>10</v>
      </c>
    </row>
    <row r="9" spans="1:2" ht="19.899999999999999" customHeight="1" x14ac:dyDescent="0.2">
      <c r="A9" s="1" t="s">
        <v>11</v>
      </c>
      <c r="B9" s="2" t="s">
        <v>12</v>
      </c>
    </row>
    <row r="10" spans="1:2" ht="19.899999999999999" customHeight="1" x14ac:dyDescent="0.2">
      <c r="A10" s="1" t="s">
        <v>13</v>
      </c>
      <c r="B10" s="2" t="s">
        <v>14</v>
      </c>
    </row>
    <row r="11" spans="1:2" ht="19.899999999999999" customHeight="1" x14ac:dyDescent="0.2">
      <c r="A11" s="1" t="s">
        <v>15</v>
      </c>
      <c r="B11" s="2" t="s">
        <v>16</v>
      </c>
    </row>
    <row r="12" spans="1:2" ht="19.899999999999999" customHeight="1" x14ac:dyDescent="0.2">
      <c r="A12" s="1" t="s">
        <v>17</v>
      </c>
      <c r="B12" s="2" t="s">
        <v>18</v>
      </c>
    </row>
    <row r="13" spans="1:2" ht="19.899999999999999" customHeight="1" x14ac:dyDescent="0.2">
      <c r="A13" s="1" t="s">
        <v>19</v>
      </c>
      <c r="B13" s="2" t="s">
        <v>20</v>
      </c>
    </row>
    <row r="14" spans="1:2" ht="19.899999999999999" customHeight="1" x14ac:dyDescent="0.2">
      <c r="A14" s="1" t="s">
        <v>21</v>
      </c>
      <c r="B14" s="4" t="s">
        <v>22</v>
      </c>
    </row>
    <row r="15" spans="1:2" ht="19.899999999999999" customHeight="1" x14ac:dyDescent="0.2">
      <c r="A15" s="1" t="s">
        <v>23</v>
      </c>
      <c r="B15" s="2" t="s">
        <v>24</v>
      </c>
    </row>
    <row r="16" spans="1:2" ht="19.899999999999999" customHeight="1" x14ac:dyDescent="0.2">
      <c r="A16" s="1" t="s">
        <v>25</v>
      </c>
      <c r="B16" s="2" t="s">
        <v>26</v>
      </c>
    </row>
    <row r="17" spans="1:2" ht="19.899999999999999" customHeight="1" x14ac:dyDescent="0.2">
      <c r="A17" s="1" t="s">
        <v>27</v>
      </c>
      <c r="B17" s="4" t="s">
        <v>28</v>
      </c>
    </row>
    <row r="18" spans="1:2" ht="19.899999999999999" customHeight="1" x14ac:dyDescent="0.2">
      <c r="A18" s="1" t="s">
        <v>29</v>
      </c>
      <c r="B18" s="5" t="s">
        <v>30</v>
      </c>
    </row>
    <row r="19" spans="1:2" ht="19.899999999999999" customHeight="1" x14ac:dyDescent="0.2">
      <c r="A19" s="1" t="s">
        <v>31</v>
      </c>
      <c r="B19" s="4" t="s">
        <v>32</v>
      </c>
    </row>
    <row r="20" spans="1:2" ht="19.899999999999999" customHeight="1" x14ac:dyDescent="0.2">
      <c r="A20" s="1" t="s">
        <v>33</v>
      </c>
      <c r="B20" s="2" t="s">
        <v>34</v>
      </c>
    </row>
    <row r="21" spans="1:2" ht="19.899999999999999" customHeight="1" x14ac:dyDescent="0.2">
      <c r="A21" s="1" t="s">
        <v>35</v>
      </c>
      <c r="B21" s="2" t="s">
        <v>36</v>
      </c>
    </row>
    <row r="22" spans="1:2" ht="19.899999999999999" customHeight="1" x14ac:dyDescent="0.2">
      <c r="A22" s="1" t="s">
        <v>37</v>
      </c>
      <c r="B22" s="4" t="s">
        <v>38</v>
      </c>
    </row>
    <row r="23" spans="1:2" ht="19.899999999999999" customHeight="1" x14ac:dyDescent="0.2">
      <c r="A23" s="1" t="s">
        <v>39</v>
      </c>
      <c r="B23" s="2" t="s">
        <v>119</v>
      </c>
    </row>
    <row r="24" spans="1:2" ht="19.899999999999999" customHeight="1" x14ac:dyDescent="0.2">
      <c r="A24" s="1" t="s">
        <v>40</v>
      </c>
      <c r="B24" s="4" t="s">
        <v>41</v>
      </c>
    </row>
    <row r="25" spans="1:2" ht="19.899999999999999" customHeight="1" x14ac:dyDescent="0.2">
      <c r="A25" s="1" t="s">
        <v>42</v>
      </c>
      <c r="B25" s="4" t="s">
        <v>43</v>
      </c>
    </row>
    <row r="26" spans="1:2" ht="19.899999999999999" customHeight="1" x14ac:dyDescent="0.2">
      <c r="A26" s="1" t="s">
        <v>44</v>
      </c>
      <c r="B26" s="2" t="s">
        <v>45</v>
      </c>
    </row>
    <row r="27" spans="1:2" ht="19.899999999999999" customHeight="1" x14ac:dyDescent="0.2">
      <c r="A27" s="1" t="s">
        <v>46</v>
      </c>
      <c r="B27" s="5" t="s">
        <v>47</v>
      </c>
    </row>
    <row r="28" spans="1:2" ht="19.899999999999999" customHeight="1" x14ac:dyDescent="0.2">
      <c r="A28" s="1" t="s">
        <v>48</v>
      </c>
      <c r="B28" s="5" t="s">
        <v>49</v>
      </c>
    </row>
    <row r="29" spans="1:2" ht="19.899999999999999" customHeight="1" x14ac:dyDescent="0.2">
      <c r="A29" s="1" t="s">
        <v>50</v>
      </c>
      <c r="B29" s="5" t="s">
        <v>51</v>
      </c>
    </row>
    <row r="30" spans="1:2" ht="19.899999999999999" customHeight="1" x14ac:dyDescent="0.2">
      <c r="A30" s="1" t="s">
        <v>52</v>
      </c>
      <c r="B30" s="5" t="s">
        <v>53</v>
      </c>
    </row>
    <row r="31" spans="1:2" x14ac:dyDescent="0.2">
      <c r="B31" s="5"/>
    </row>
  </sheetData>
  <sheetProtection algorithmName="SHA-512" hashValue="f4mb3Vc3lPzyxxJvY1H3FYQYSH21hcF5CJ9mx4Wx1YFydmfWxutBDnkWWKm75jDuwIhwq7Y4eRrxXKSA2NpwNQ==" saltValue="XgLu8XGNS0axyjRTfFPgfQ==" spinCount="100000" sheet="1" objects="1" scenarios="1"/>
  <pageMargins left="0.7" right="0.7" top="0.78749999999999998" bottom="0.78749999999999998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80</TotalTime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Přihláška</vt:lpstr>
      <vt:lpstr>Ubytování</vt:lpstr>
      <vt:lpstr>Návod k vyplnění přihlášky !!!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Karel Nováček</dc:creator>
  <dc:description/>
  <cp:lastModifiedBy>Karel Nováček</cp:lastModifiedBy>
  <cp:revision>2</cp:revision>
  <cp:lastPrinted>2026-03-24T21:29:37Z</cp:lastPrinted>
  <dcterms:created xsi:type="dcterms:W3CDTF">2024-03-30T08:37:11Z</dcterms:created>
  <dcterms:modified xsi:type="dcterms:W3CDTF">2026-03-24T22:06:07Z</dcterms:modified>
  <dc:language>cs-CZ</dc:language>
</cp:coreProperties>
</file>